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090" windowHeight="7665" tabRatio="592" activeTab="0"/>
  </bookViews>
  <sheets>
    <sheet name="index" sheetId="1" r:id="rId1"/>
    <sheet name="čech" sheetId="2" r:id="rId2"/>
    <sheet name="dansk" sheetId="3" r:id="rId3"/>
    <sheet name="deutsch" sheetId="4" r:id="rId4"/>
    <sheet name="english" sheetId="5" r:id="rId5"/>
    <sheet name="español" sheetId="6" r:id="rId6"/>
    <sheet name="français" sheetId="7" r:id="rId7"/>
    <sheet name="italiano" sheetId="8" r:id="rId8"/>
    <sheet name="magyar" sheetId="9" r:id="rId9"/>
    <sheet name="nederlands" sheetId="10" r:id="rId10"/>
    <sheet name="norska" sheetId="11" r:id="rId11"/>
    <sheet name="polski" sheetId="12" r:id="rId12"/>
    <sheet name="portugues" sheetId="13" r:id="rId13"/>
    <sheet name="svenska" sheetId="14" r:id="rId14"/>
  </sheets>
  <definedNames>
    <definedName name="HSE_ExposureDurations" localSheetId="1">'čech'!$K$8:$L$13</definedName>
    <definedName name="HSE_ExposureDurations" localSheetId="2">'dansk'!$K$8:$L$13</definedName>
    <definedName name="HSE_ExposureDurations" localSheetId="3">'deutsch'!$K$8:$L$13</definedName>
    <definedName name="HSE_ExposureDurations" localSheetId="4">'english'!$K$8:$L$13</definedName>
    <definedName name="HSE_ExposureDurations" localSheetId="6">'français'!$K$8:$L$13</definedName>
    <definedName name="HSE_ExposureDurations" localSheetId="7">'italiano'!$K$8:$L$13</definedName>
    <definedName name="HSE_ExposureDurations" localSheetId="8">'magyar'!$K$8:$L$13</definedName>
    <definedName name="HSE_ExposureDurations" localSheetId="9">'nederlands'!$K$8:$L$13</definedName>
    <definedName name="HSE_ExposureDurations" localSheetId="10">'norska'!$K$8:$L$13</definedName>
    <definedName name="HSE_ExposureDurations" localSheetId="11">'polski'!$K$8:$L$13</definedName>
    <definedName name="HSE_ExposureDurations" localSheetId="12">'portugues'!$K$7:$L$12</definedName>
    <definedName name="HSE_ExposureDurations" localSheetId="13">'svenska'!$K$8:$L$13</definedName>
    <definedName name="HSE_ExposureDurations">'español'!$K$8:$L$13</definedName>
    <definedName name="HSE_VibrationMagnitudes" localSheetId="1">'čech'!$C$8:$C$13</definedName>
    <definedName name="HSE_VibrationMagnitudes" localSheetId="2">'dansk'!$C$8:$C$13</definedName>
    <definedName name="HSE_VibrationMagnitudes" localSheetId="3">'deutsch'!$C$8:$C$13</definedName>
    <definedName name="HSE_VibrationMagnitudes" localSheetId="4">'english'!$C$8:$C$13</definedName>
    <definedName name="HSE_VibrationMagnitudes" localSheetId="6">'français'!$C$8:$C$13</definedName>
    <definedName name="HSE_VibrationMagnitudes" localSheetId="7">'italiano'!$C$8:$C$13</definedName>
    <definedName name="HSE_VibrationMagnitudes" localSheetId="8">'magyar'!$C$8:$C$13</definedName>
    <definedName name="HSE_VibrationMagnitudes" localSheetId="9">'nederlands'!$C$8:$C$13</definedName>
    <definedName name="HSE_VibrationMagnitudes" localSheetId="10">'norska'!$C$8:$C$13</definedName>
    <definedName name="HSE_VibrationMagnitudes" localSheetId="11">'polski'!$C$8:$C$13</definedName>
    <definedName name="HSE_VibrationMagnitudes" localSheetId="12">'portugues'!$C$7:$C$12</definedName>
    <definedName name="HSE_VibrationMagnitudes" localSheetId="13">'svenska'!$C$8:$C$13</definedName>
    <definedName name="HSE_VibrationMagnitudes">'español'!$C$8:$C$13</definedName>
  </definedNames>
  <calcPr fullCalcOnLoad="1"/>
</workbook>
</file>

<file path=xl/sharedStrings.xml><?xml version="1.0" encoding="utf-8"?>
<sst xmlns="http://schemas.openxmlformats.org/spreadsheetml/2006/main" count="350" uniqueCount="255">
  <si>
    <t>time in mins</t>
  </si>
  <si>
    <t>tägliche
Expositionsdauer</t>
  </si>
  <si>
    <t>Stunden</t>
  </si>
  <si>
    <t>Minuten</t>
  </si>
  <si>
    <t>Anleitung:</t>
  </si>
  <si>
    <t xml:space="preserve">Hand - Arm - Vibration: Kennwertrechner </t>
  </si>
  <si>
    <t>Zur Berechnung mit Enter bestätigen oder in eine andere Zelle wechseln.</t>
  </si>
  <si>
    <t>Die Ergebnisse werden in den farbigen Feldern dargestellt.</t>
  </si>
  <si>
    <r>
      <t>Zeit bis 
Auslösewert
A(8) = 2.5 m/s</t>
    </r>
    <r>
      <rPr>
        <b/>
        <vertAlign val="superscript"/>
        <sz val="10"/>
        <rFont val="Arial"/>
        <family val="2"/>
      </rPr>
      <t>2</t>
    </r>
  </si>
  <si>
    <r>
      <t>Zeit bis 
Expositions-
grenzwert
A(8) = 5 m/s</t>
    </r>
    <r>
      <rPr>
        <b/>
        <vertAlign val="superscript"/>
        <sz val="10"/>
        <rFont val="Arial"/>
        <family val="2"/>
      </rPr>
      <t>2</t>
    </r>
  </si>
  <si>
    <r>
      <t>partielle
Schwingungs-
belastung
A(8) [m/s</t>
    </r>
    <r>
      <rPr>
        <b/>
        <vertAlign val="superscript"/>
        <sz val="10"/>
        <rFont val="Arial"/>
        <family val="2"/>
      </rPr>
      <t>2</t>
    </r>
    <r>
      <rPr>
        <b/>
        <sz val="10"/>
        <rFont val="Arial"/>
        <family val="2"/>
      </rPr>
      <t>]</t>
    </r>
  </si>
  <si>
    <r>
      <t>Tages-
schwingungs-
belastung
A(8) [m/s</t>
    </r>
    <r>
      <rPr>
        <b/>
        <vertAlign val="superscript"/>
        <sz val="10"/>
        <rFont val="Arial"/>
        <family val="2"/>
      </rPr>
      <t>2</t>
    </r>
    <r>
      <rPr>
        <b/>
        <sz val="10"/>
        <rFont val="Arial"/>
        <family val="2"/>
      </rPr>
      <t>]</t>
    </r>
  </si>
  <si>
    <t>Maschine 1</t>
  </si>
  <si>
    <t>Maschine 2</t>
  </si>
  <si>
    <t>Maschine 3</t>
  </si>
  <si>
    <t>Maschine 4</t>
  </si>
  <si>
    <t>Maschine 5</t>
  </si>
  <si>
    <t>Maschine 6</t>
  </si>
  <si>
    <r>
      <t>maximaler
Äquivalenter
Schwingungs-
wert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</si>
  <si>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Maximalen äquivalenten Schwingungswert und tägliche Expositionsdauer in die weißen Felder eintragen.</t>
  </si>
  <si>
    <t>Hand - Arm - Vibration: Calculator</t>
  </si>
  <si>
    <r>
      <t>Maximum vibration magnitude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</si>
  <si>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Time to reach the exposure action value
A(8) = 2.5 m/s</t>
    </r>
    <r>
      <rPr>
        <b/>
        <vertAlign val="superscript"/>
        <sz val="10"/>
        <rFont val="Arial"/>
        <family val="2"/>
      </rPr>
      <t>2</t>
    </r>
  </si>
  <si>
    <r>
      <t>Time to reach the exposure limit value
A(8) = 5 m/s</t>
    </r>
    <r>
      <rPr>
        <b/>
        <vertAlign val="superscript"/>
        <sz val="10"/>
        <rFont val="Arial"/>
        <family val="2"/>
      </rPr>
      <t>2</t>
    </r>
  </si>
  <si>
    <t>Exposure 
duration</t>
  </si>
  <si>
    <r>
      <t>Partial 
exposure
A(8) [m/s</t>
    </r>
    <r>
      <rPr>
        <b/>
        <vertAlign val="superscript"/>
        <sz val="10"/>
        <rFont val="Arial"/>
        <family val="2"/>
      </rPr>
      <t>2</t>
    </r>
    <r>
      <rPr>
        <b/>
        <sz val="10"/>
        <rFont val="Arial"/>
        <family val="2"/>
      </rPr>
      <t>]</t>
    </r>
  </si>
  <si>
    <t>hours</t>
  </si>
  <si>
    <t>minutes</t>
  </si>
  <si>
    <t>Machine 1</t>
  </si>
  <si>
    <t>Machine 2</t>
  </si>
  <si>
    <t>Machine 3</t>
  </si>
  <si>
    <t>Machine 4</t>
  </si>
  <si>
    <t>Machine 5</t>
  </si>
  <si>
    <t>Machine 6</t>
  </si>
  <si>
    <t>Instructions:</t>
  </si>
  <si>
    <r>
      <t>Daily 
exposure
A(8) [m/s</t>
    </r>
    <r>
      <rPr>
        <b/>
        <vertAlign val="superscript"/>
        <sz val="10"/>
        <rFont val="Arial"/>
        <family val="2"/>
      </rPr>
      <t>2</t>
    </r>
    <r>
      <rPr>
        <b/>
        <sz val="10"/>
        <rFont val="Arial"/>
        <family val="2"/>
      </rPr>
      <t>]</t>
    </r>
  </si>
  <si>
    <t>Enter the maximum vibration magnitudes and the daily exposure durations in the white areas.</t>
  </si>
  <si>
    <t>To calculate, press the Enter key, or move the cursor to a different cell.</t>
  </si>
  <si>
    <t>The results are displayed in the coloured areas.</t>
  </si>
  <si>
    <t>To clear all cells, click the "Reset" button.</t>
  </si>
  <si>
    <t>horas</t>
  </si>
  <si>
    <r>
      <t>Tiempo hasta valor límite de exposición
A(8) = 5 m/s</t>
    </r>
    <r>
      <rPr>
        <b/>
        <vertAlign val="superscript"/>
        <sz val="10"/>
        <rFont val="Arial"/>
        <family val="2"/>
      </rPr>
      <t>2</t>
    </r>
  </si>
  <si>
    <t>minutos</t>
  </si>
  <si>
    <r>
      <t>Carga parcial de vibración
A(8) [m/s</t>
    </r>
    <r>
      <rPr>
        <b/>
        <vertAlign val="superscript"/>
        <sz val="10"/>
        <rFont val="Arial"/>
        <family val="2"/>
      </rPr>
      <t>2</t>
    </r>
    <r>
      <rPr>
        <b/>
        <sz val="10"/>
        <rFont val="Arial"/>
        <family val="2"/>
      </rPr>
      <t>]</t>
    </r>
  </si>
  <si>
    <t>Maquina 1</t>
  </si>
  <si>
    <t>Maquina 2</t>
  </si>
  <si>
    <t>Maquina 3</t>
  </si>
  <si>
    <t>Maquina 4</t>
  </si>
  <si>
    <t>Maquina 5</t>
  </si>
  <si>
    <t>Maquina 6</t>
  </si>
  <si>
    <t>Introducción:</t>
  </si>
  <si>
    <t>Insertar en el cuadro blanco el valor de vibración máximo equivalente y la duración de exposición diaria.</t>
  </si>
  <si>
    <t>Los resultados se indican en los campos de color.</t>
  </si>
  <si>
    <r>
      <t>Carga de vibración diaria
A(8) [m/s</t>
    </r>
    <r>
      <rPr>
        <b/>
        <vertAlign val="superscript"/>
        <sz val="10"/>
        <rFont val="Arial"/>
        <family val="2"/>
      </rPr>
      <t>2</t>
    </r>
    <r>
      <rPr>
        <b/>
        <sz val="10"/>
        <rFont val="Arial"/>
        <family val="2"/>
      </rPr>
      <t>]</t>
    </r>
  </si>
  <si>
    <r>
      <t>Valor máximo equivalente de vibración-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</si>
  <si>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Tiempo diario de exposición</t>
  </si>
  <si>
    <r>
      <t>Tiempo hasta valor de desen-cadenamiento  A(8) = 2.5 m/s</t>
    </r>
    <r>
      <rPr>
        <b/>
        <vertAlign val="superscript"/>
        <sz val="10"/>
        <rFont val="Arial"/>
        <family val="2"/>
      </rPr>
      <t>2</t>
    </r>
  </si>
  <si>
    <t>Para el cálculo confirmar con Enter o cambiar a otro cuadro.</t>
  </si>
  <si>
    <t>Para eliminar todos los campos utilize la tecla "Reset".</t>
  </si>
  <si>
    <t>Indicación:</t>
  </si>
  <si>
    <t xml:space="preserve">Esta calculadora se basa en el método del Technical Repport del Comité Técnico CEN/TC 231. Esta calculadora de vibración hace referencia exclusiva a los valores de desencadenamiento y de límite fijados en la directiva 2002/44/CE. En caso de que la legislación de su país difiera de esta directiva, no se puede utilizar la calculadora de vibración.
Estos resultadoss son meramente informativos y no pueden sustituir en ningún caso un análisis de riesgo individual.  En particular hay que considerar otras circunstacias como los metodos de trabajo, temperatura, clima y otros factores.  
EUROMOT  no se hace responsable sobre la exactitud de los resultados obtenidos a través de este método y de las evaluaciones en el caso concreto.
Para cuestiones individuales o información adicional debe contactar con un especialista en Prevención de Riesgos Laborales. </t>
  </si>
  <si>
    <t>Remark:</t>
  </si>
  <si>
    <t>This calculator is based on methods described in a Technical Report of the Technical Committee CEN/TC 231. The calculator refers solely on the given exposure action value and the exposure limit value of the Directive 2002/44/EC. If nationale ordinances or laws differ from this Technical Report, this calculator cannot be used. 
The determined results represent a basis only and cannot replace a risk assessment  for the avoidance of health risk in each individual case. Especially as further variables peculiar to individual workplces such as working methods, temperatures and other aspects have to be considered. EUROMOT  cannot take any liability for the results achieved with this method or for any conclusion reached in each single application. Any questions should be addressed to the relevant Health and Safety Consultant. Manufacturers can supply further details of their products if required.</t>
  </si>
  <si>
    <t>Hinweis:</t>
  </si>
  <si>
    <t>Dieser Rechner basiert auf der Methode des Technical Report des Technical Committees CEN/TC 231. Dieser Vibrationsrechner bezieht sich ausschließlich auf die in der Richtlinie 2002/44/EG festgelegten Auslöse- und Grenzwerte. Sollten nationale Gesetze davon abweichen, kann dieser Vibrationsrechner nicht herangezogen werden. 
Die ermittelten Ergebnisse stellen lediglich Anhaltswerte dar und können eine Risikoanalyse im Einzelfall nicht ersetzen. Insbesondere sind weitere Umstände wie Arbeitsmethoden, Temperatur, Klima und andere Faktoren bei der Beurteilung zu berücksichtigen. Für die Richtigkeit der mit dieser Methode ermittelten Ergebnisse und Einschätzungen im konkreten Einzelfall kann EUROMOT keine Haftung übernehmen. Im Einzelfall und bei offenen Fragen ist ein geeigneter Experte der Berufsgenossenschaften o.ä. zur Risikoanalyse heran zu ziehen. Falls erforderlich stehen weitere Informationen auch den Herstellern der betreffenden Maschinen zur Verfügung.</t>
  </si>
  <si>
    <t xml:space="preserve">Hand - arm - vibratie: calculator </t>
  </si>
  <si>
    <r>
      <t>Maximale
equivalente
trillings-
waarde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</si>
  <si>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Tijd tot bereiken 
activeringswaarde
A(8) = 2.5 m/s</t>
    </r>
    <r>
      <rPr>
        <b/>
        <vertAlign val="superscript"/>
        <sz val="10"/>
        <rFont val="Arial"/>
        <family val="2"/>
      </rPr>
      <t>2</t>
    </r>
  </si>
  <si>
    <t>Uren</t>
  </si>
  <si>
    <r>
      <t>Tijd tot bereiken 
blootstellings-
grenswaarde
A(8) = 5 m/s</t>
    </r>
    <r>
      <rPr>
        <b/>
        <vertAlign val="superscript"/>
        <sz val="10"/>
        <rFont val="Arial"/>
        <family val="2"/>
      </rPr>
      <t>2</t>
    </r>
  </si>
  <si>
    <t>Dagelijkse
blootstellingsduur</t>
  </si>
  <si>
    <r>
      <t>Partiële
trillings-
belasting
A(8) [m/s</t>
    </r>
    <r>
      <rPr>
        <b/>
        <vertAlign val="superscript"/>
        <sz val="10"/>
        <rFont val="Arial"/>
        <family val="2"/>
      </rPr>
      <t>2</t>
    </r>
    <r>
      <rPr>
        <b/>
        <sz val="10"/>
        <rFont val="Arial"/>
        <family val="2"/>
      </rPr>
      <t>]</t>
    </r>
  </si>
  <si>
    <r>
      <t>Dagelijkse
trillings-
belasting
A(8) [m/s</t>
    </r>
    <r>
      <rPr>
        <b/>
        <vertAlign val="superscript"/>
        <sz val="10"/>
        <rFont val="Arial"/>
        <family val="2"/>
      </rPr>
      <t>2</t>
    </r>
    <r>
      <rPr>
        <b/>
        <sz val="10"/>
        <rFont val="Arial"/>
        <family val="2"/>
      </rPr>
      <t>]</t>
    </r>
  </si>
  <si>
    <t>Aanwijzingen:</t>
  </si>
  <si>
    <t>De maximale equivalente trillingswaarde en de dagelijkse blootstellingsduur in de witte velden invoeren.</t>
  </si>
  <si>
    <t>Voor het berekenen met Enter bevestigen of naar een andere regel gaan.</t>
  </si>
  <si>
    <t>De resultaten worden in de gekleurde velden weergegeven.</t>
  </si>
  <si>
    <t>Om alle velden te wissen de "Reset"-toets indrukken.</t>
  </si>
  <si>
    <t>Opmerking:</t>
  </si>
  <si>
    <t>Deze calculator is gebaseerd op de methode beschreven in het Technische Rapport van het Technische Comité CEN/TC 231. Deze vibratiecalculator heeft uitsluitend betrekking op de in de richtlijn 2002/44/EG vastgelegde activerings- en grenswaarden. Als in nationale wetten hiervan wordt afgeweken, kan deze vibratiecalculator niet worden toegepast. 
De gevonden resultaten zijn slechts aanknopingspunten en kunnen in individuele gevallen een risicoanalyse niet vervangen. Vooral  met verdere omstandigheden zoals arbeidsmethodes, temperatuur, klimaat en andere factoren moet bij de beoordeling rekening worden gehouden. EUROMOT kan in een bepaald individueel geval niet instaan voor de juistheid van de met deze methode gevonden resultaten en inschattingen en bij eventuele vragen moet voor de risicoanalyse een expert van de beroepsorganisatie o.i.d. te hulp worden geroepen. Indien nodig is verdere informatie ook beschikbaar bij de fabrikanten van de betreffende machines.</t>
  </si>
  <si>
    <r>
      <t>Niveau maximum équivalent de 
vibration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</si>
  <si>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Temps jusque valeur d´exposition journalière déclenchant l´action
A(8) = 2.5 m/s</t>
    </r>
    <r>
      <rPr>
        <b/>
        <vertAlign val="superscript"/>
        <sz val="10"/>
        <rFont val="Arial"/>
        <family val="2"/>
      </rPr>
      <t>2</t>
    </r>
  </si>
  <si>
    <t>heures</t>
  </si>
  <si>
    <r>
      <t>Temps jusque valeur limite d´exposition journalière 
A(8) = 5 m/s</t>
    </r>
    <r>
      <rPr>
        <b/>
        <vertAlign val="superscript"/>
        <sz val="10"/>
        <rFont val="Arial"/>
        <family val="2"/>
      </rPr>
      <t>2</t>
    </r>
  </si>
  <si>
    <t>Durée 
d´exposition</t>
  </si>
  <si>
    <r>
      <t>Valeur partielle d'exposition aux vibrations
A(8) [m/s</t>
    </r>
    <r>
      <rPr>
        <b/>
        <vertAlign val="superscript"/>
        <sz val="10"/>
        <rFont val="Arial"/>
        <family val="2"/>
      </rPr>
      <t>2</t>
    </r>
    <r>
      <rPr>
        <b/>
        <sz val="10"/>
        <rFont val="Arial"/>
        <family val="2"/>
      </rPr>
      <t>]</t>
    </r>
  </si>
  <si>
    <r>
      <t>Exposition journalière aux vibrations
A(8) [m/s</t>
    </r>
    <r>
      <rPr>
        <b/>
        <vertAlign val="superscript"/>
        <sz val="10"/>
        <rFont val="Arial"/>
        <family val="2"/>
      </rPr>
      <t>2</t>
    </r>
    <r>
      <rPr>
        <b/>
        <sz val="10"/>
        <rFont val="Arial"/>
        <family val="2"/>
      </rPr>
      <t>]</t>
    </r>
  </si>
  <si>
    <t>Um alle Felder zu löschen bitte die "Zurücksetzen"-Taste betätigen.</t>
  </si>
  <si>
    <t>Mains - Bras - Vibration: Calculateur</t>
  </si>
  <si>
    <t>Saisir la valeur de vibrations équivalente et la durée d'exposition journalière dans les cases blanches.</t>
  </si>
  <si>
    <t>Pour procéder au calcul, appuyer sur la touche " Entrée " ou cliquer sur n'importe quelle case.</t>
  </si>
  <si>
    <t>Les résultats s'affichent dans les cases de couleur.</t>
  </si>
  <si>
    <t>Remarques:</t>
  </si>
  <si>
    <t>Mode d'emploi:</t>
  </si>
  <si>
    <t xml:space="preserve">Cette calculatrice est basée sur la méthode du Rapport technique du Comité technique CEN/TC 231. Cette calculatrice des vibrations fait uniquement référence aux valeurs de déclenchement et  valeurs limite déterminées dans la Directive 2002/44/EG. En cas de législation ou de règlement nationaux différents, il ne sera pas possible de se servir de cette calculatrice de vibrations.
Les résultats de calcul donnent seulement des valeurs indicatives et ne sauront se substituer à une analyse destinée à éviter les risques encourus par les employés dans chaque cas individuel. Il est notamment nécessaire de prendre en compte d'autres facteurs sur le lieu de travail, tels que méthodes de travail, températures, climat et autres critères. EUROMOT ne saura être tenu pour responsable de la fiabilité des résultats obtenus grâce à cette méthode, ni des conclusions dans les cas particuliers.
Pour les cas particuliers ou en cas de questions, il est nécessaire de consulter un expert compétent, par exemple d'une  caisse de prévoyance, afin qu'il puisse procéder à une analyse en vue d'éviter aux employés tout risque de santé. Le cas échéant, des informations supplémentaires sont  mises à disposition par les fabricants des machines concernées. </t>
  </si>
  <si>
    <t>Pour effacer le contenu de toutes les cases,
actionner la touche " Effacer "</t>
  </si>
  <si>
    <r>
      <t>maximális
egyenértékű
rezgés-
érték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</si>
  <si>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Óra</t>
  </si>
  <si>
    <t>Perc</t>
  </si>
  <si>
    <r>
      <t>Az A(8) = 2,5 m/s</t>
    </r>
    <r>
      <rPr>
        <b/>
        <vertAlign val="superscript"/>
        <sz val="10"/>
        <rFont val="Arial"/>
        <family val="2"/>
      </rPr>
      <t>2</t>
    </r>
    <r>
      <rPr>
        <b/>
        <sz val="10"/>
        <rFont val="Arial"/>
        <family val="2"/>
      </rPr>
      <t xml:space="preserve"> beavatkozási határértékig eltelt idő</t>
    </r>
  </si>
  <si>
    <r>
      <t>Az A(8) = 5 m/s</t>
    </r>
    <r>
      <rPr>
        <b/>
        <vertAlign val="superscript"/>
        <sz val="10"/>
        <rFont val="Arial"/>
        <family val="2"/>
      </rPr>
      <t>2</t>
    </r>
    <r>
      <rPr>
        <b/>
        <sz val="10"/>
        <rFont val="Arial"/>
        <family val="2"/>
      </rPr>
      <t xml:space="preserve"> expozíciós
határértékig eltelt idő</t>
    </r>
  </si>
  <si>
    <t>Napi expozíció időtartama</t>
  </si>
  <si>
    <r>
      <t>Részleges
rezgés-
terhelés
A(8) [m/s</t>
    </r>
    <r>
      <rPr>
        <b/>
        <vertAlign val="superscript"/>
        <sz val="10"/>
        <rFont val="Arial"/>
        <family val="2"/>
      </rPr>
      <t>2</t>
    </r>
    <r>
      <rPr>
        <b/>
        <sz val="10"/>
        <rFont val="Arial"/>
        <family val="2"/>
      </rPr>
      <t>]</t>
    </r>
  </si>
  <si>
    <r>
      <t>Napi
rezgés-
terhelés
A(8) [m/s</t>
    </r>
    <r>
      <rPr>
        <b/>
        <vertAlign val="superscript"/>
        <sz val="10"/>
        <rFont val="Arial"/>
        <family val="2"/>
      </rPr>
      <t>2</t>
    </r>
    <r>
      <rPr>
        <b/>
        <sz val="10"/>
        <rFont val="Arial"/>
        <family val="2"/>
      </rPr>
      <t>]</t>
    </r>
  </si>
  <si>
    <t>1. gép</t>
  </si>
  <si>
    <t>2. gép</t>
  </si>
  <si>
    <t>3. gép</t>
  </si>
  <si>
    <t>4. gép</t>
  </si>
  <si>
    <t>5. gép</t>
  </si>
  <si>
    <t>6. gép</t>
  </si>
  <si>
    <t>Útmutató:</t>
  </si>
  <si>
    <t>Írja be a fehér mezőkbe a maximális ekvivalens rezgésértéket és a napi expozíció időtartamát.</t>
  </si>
  <si>
    <t>Az adatok nyugtázásához nyomja meg az Enter gombot vagy kattintson másik cellára.</t>
  </si>
  <si>
    <t>Az eredmények a színes mezőkben jelennek meg.</t>
  </si>
  <si>
    <t>Valamennyi mező törléséhez nyomja meg a "Reset"-gombot.</t>
  </si>
  <si>
    <t>Tanács:</t>
  </si>
  <si>
    <t>Ez a számológép a CEN/TC 231-es Műszaki Bizottság Műszaki Jelentésének módszerén alapszik. Ez a vibráció-számoló kizárólag a 2002/44/EK számú irányelvben rögzített beavatkozási- és határértékekre vonatkozik. Amennyiben a nemzeti előírások ettől eltérőek, ez a vibrációszámoló nem használható. 
A számított eredmények csupán kiindulási értékeket jelentenek, és a konkrét esetben nem helyettesíthetik a kockázatelemzést. További tényezőket, mint például a munkamódszerek, hőmérséklet, éghajlat és egyéb tényezőket szintén figyelembe kell venni a kiértékelés során. Az ezen módszer segítségével számított eredmények és becslések helyességéért a konkrét esetekben az EUROMOT nem vállal felelősséget. Egyes esetekben és nyitott kérdések esetén a szakmai szövetségek megfelelő szakértőjét vagy hasonló szakembert kell megkeresni kockázatelemzés szempontjából. Amennyiben szükséges, a szóban forgó gépek gyártói számára is rendelkezésre állnak további információk.</t>
  </si>
  <si>
    <t>Kéz - kar - vibráció: számológép</t>
  </si>
  <si>
    <t xml:space="preserve">Hand- och armvibration: riktvärdesräknare </t>
  </si>
  <si>
    <r>
      <t>Maximalt
ekvivalent
vibrationsvärde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</si>
  <si>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Tid till insatsvärde
A(8) = 2.5 m/s</t>
    </r>
    <r>
      <rPr>
        <b/>
        <vertAlign val="superscript"/>
        <sz val="10"/>
        <rFont val="Arial"/>
        <family val="2"/>
      </rPr>
      <t>2</t>
    </r>
  </si>
  <si>
    <t>Timmar</t>
  </si>
  <si>
    <t>Minuter</t>
  </si>
  <si>
    <r>
      <t>Tid till exponeringsgränsvärde
A(8) = 5 m/s</t>
    </r>
    <r>
      <rPr>
        <b/>
        <vertAlign val="superscript"/>
        <sz val="10"/>
        <rFont val="Arial"/>
        <family val="2"/>
      </rPr>
      <t>2</t>
    </r>
  </si>
  <si>
    <t>Daglig exponeringstid</t>
  </si>
  <si>
    <r>
      <t>Partiell
vibrations-
belastning
A(8) [m/s</t>
    </r>
    <r>
      <rPr>
        <b/>
        <vertAlign val="superscript"/>
        <sz val="10"/>
        <rFont val="Arial"/>
        <family val="2"/>
      </rPr>
      <t>2</t>
    </r>
    <r>
      <rPr>
        <b/>
        <sz val="10"/>
        <rFont val="Arial"/>
        <family val="2"/>
      </rPr>
      <t>]</t>
    </r>
  </si>
  <si>
    <r>
      <t>Daglig vibrations-
belastning
A(8) [m/s</t>
    </r>
    <r>
      <rPr>
        <b/>
        <vertAlign val="superscript"/>
        <sz val="10"/>
        <rFont val="Arial"/>
        <family val="2"/>
      </rPr>
      <t>2</t>
    </r>
    <r>
      <rPr>
        <b/>
        <sz val="10"/>
        <rFont val="Arial"/>
        <family val="2"/>
      </rPr>
      <t>]</t>
    </r>
  </si>
  <si>
    <t>Anvisning:</t>
  </si>
  <si>
    <t>För in maximalt ekvivalent vibrationsvärde och daglig exponeringstid i de vita fälten.</t>
  </si>
  <si>
    <t>För beräkning tryck Enter eller gå till en annan cell.</t>
  </si>
  <si>
    <t>Resultaten visas i de färgade fälten.</t>
  </si>
  <si>
    <t>För att sudda alla fälten, klicka på "Reset".</t>
  </si>
  <si>
    <t>Anmärkning:</t>
  </si>
  <si>
    <t>Denna räknare bygger på metoden i den tekniska rapporten från den tekniska kommittén CEN/TC 231. Denna vibrationsräknare är enbart tillämplig på de insatsvärden och gränsvärden som fastställts i direktivet 2002/44/EG. Om nationell lagstiftning avviker från det kan inte denna vibrationsräknare användas. 
De resultat som fås fram är riktvärden och kan inte ersätta en riskanalys i det enskilda fallet. I synnerhet skall ytterligare omständigheter som arbetsmetoder, temperatur, klimat och andra faktorer tas hänsyn till vid bedömningen. EUROMOT kan inte ta något ansvar för att resultat och bedömningar som gjorts med denna metod är korrekta i det konkreta enskilda fallet. I det enskilda fallet och vid öppna frågor skall en lämplig expert från branschorganisationerna eller dylikt anlitas för riskanalys. Vid behov finns även ytterligare information till förfogande för tillverkarna av de aktuella maskinerna.</t>
  </si>
  <si>
    <t>Maskin 1</t>
  </si>
  <si>
    <t>Maskin 2</t>
  </si>
  <si>
    <t>Maskin 3</t>
  </si>
  <si>
    <t>Maskin 4</t>
  </si>
  <si>
    <t>Maskin 5</t>
  </si>
  <si>
    <t>Maskin 6</t>
  </si>
  <si>
    <t>Vibração Mão - Braço: sistema de cálculo</t>
  </si>
  <si>
    <r>
      <t>Magnitude máxima de vibração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</si>
  <si>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Duração da exposição diária</t>
  </si>
  <si>
    <r>
      <t>Exposição parcial
A(8) [m/s</t>
    </r>
    <r>
      <rPr>
        <b/>
        <vertAlign val="superscript"/>
        <sz val="10"/>
        <rFont val="Arial"/>
        <family val="2"/>
      </rPr>
      <t>2</t>
    </r>
    <r>
      <rPr>
        <b/>
        <sz val="10"/>
        <rFont val="Arial"/>
        <family val="2"/>
      </rPr>
      <t>]</t>
    </r>
  </si>
  <si>
    <r>
      <t>Exposição diária
A(8) [m/s</t>
    </r>
    <r>
      <rPr>
        <b/>
        <vertAlign val="superscript"/>
        <sz val="10"/>
        <rFont val="Arial"/>
        <family val="2"/>
      </rPr>
      <t>2</t>
    </r>
    <r>
      <rPr>
        <b/>
        <sz val="10"/>
        <rFont val="Arial"/>
        <family val="2"/>
      </rPr>
      <t>]</t>
    </r>
  </si>
  <si>
    <t>Instruções:</t>
  </si>
  <si>
    <t>Introduza as magnitudes máximas de vibração e as durações de exposição diária nas áreas em branco.</t>
  </si>
  <si>
    <t>Para calcular, pressione a tecla "Enter", ou mova o cursor para uma célula diferente.</t>
  </si>
  <si>
    <t>Os resultados serão visualizados nas áreas a cor.</t>
  </si>
  <si>
    <t>Para  limpar todas as células, clique no botão "Reset".</t>
  </si>
  <si>
    <t>Nota:</t>
  </si>
  <si>
    <t xml:space="preserve">Este sistema de cálculo baseia-se em métodos descritos num Relatório do Comité Técnico CEN/TC 231. Esta calculadora reporta, somente, ao valor referente à acção de exposição e ao valor-limite de exposição da Directiva 2002/44/CE. Se as normas ou leis nacionais diferirem deste Relatório Técnico, a calculadora não poderá ser utilizada. 
Os resultados determinados representam, apenas, uma base e não poderão substituir uma avaliação de risco no sentido de evitar danos para a saúde para cada um dos casos. Em especial, porque  têm que ser consideradas outras variáveis como os métodos de trabalho, as temperaturas e outros aspectos. A EUROMOT  não se responsabiliza pelos resultados atingidos com este método ou por qualquer conclusão relativamente a cada uma das aplicações. Possíveis questões deverão ser dirigidas à respectiva entidade no âmbito da Saúde e Segurança. Os fabricantes podem fornecer outros pormenores relativamente aos seus produtos, caso seja necessário.
</t>
  </si>
  <si>
    <t>Máquina 1</t>
  </si>
  <si>
    <t>Máquina 2</t>
  </si>
  <si>
    <t>Máquina 3</t>
  </si>
  <si>
    <t>Máquina 4</t>
  </si>
  <si>
    <t>Máquina 5</t>
  </si>
  <si>
    <t>Máquina 6</t>
  </si>
  <si>
    <t>Vibrace ruka - paže: Kalkulátor charakteristických hodnot</t>
  </si>
  <si>
    <t>Stroj 1</t>
  </si>
  <si>
    <t>Stroj 2</t>
  </si>
  <si>
    <t>Stroj 3</t>
  </si>
  <si>
    <t>Stroj 4</t>
  </si>
  <si>
    <t>Stroj 5</t>
  </si>
  <si>
    <t>Stroj 6</t>
  </si>
  <si>
    <r>
      <t>Maximální ekvivalentní hodnota vibrací</t>
    </r>
    <r>
      <rPr>
        <b/>
        <sz val="10"/>
        <rFont val="Arial"/>
        <family val="2"/>
      </rPr>
      <t xml:space="preserv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</si>
  <si>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Časová expozice při tzv. spouštěcí hodnotě vibrací
A(8) = 2.5 m/s</t>
    </r>
    <r>
      <rPr>
        <b/>
        <vertAlign val="superscript"/>
        <sz val="10"/>
        <rFont val="Arial"/>
        <family val="2"/>
      </rPr>
      <t>2</t>
    </r>
  </si>
  <si>
    <t>Hodiny</t>
  </si>
  <si>
    <t>Minuty</t>
  </si>
  <si>
    <r>
      <t>Časová expozice při hraniční hodnotě vibrací
A(8) = 5 m/s</t>
    </r>
    <r>
      <rPr>
        <b/>
        <vertAlign val="superscript"/>
        <sz val="10"/>
        <rFont val="Arial"/>
        <family val="2"/>
      </rPr>
      <t>2</t>
    </r>
  </si>
  <si>
    <t>Denní expoziční doba</t>
  </si>
  <si>
    <r>
      <t>Částečné vibrační zatížení
A(8) [m/s</t>
    </r>
    <r>
      <rPr>
        <b/>
        <vertAlign val="superscript"/>
        <sz val="10"/>
        <rFont val="Arial"/>
        <family val="2"/>
      </rPr>
      <t>2</t>
    </r>
    <r>
      <rPr>
        <b/>
        <sz val="10"/>
        <rFont val="Arial"/>
        <family val="2"/>
      </rPr>
      <t>]</t>
    </r>
  </si>
  <si>
    <r>
      <t>Denní vibrační zatížení
A(8) [m/s</t>
    </r>
    <r>
      <rPr>
        <b/>
        <vertAlign val="superscript"/>
        <sz val="10"/>
        <rFont val="Arial"/>
        <family val="2"/>
      </rPr>
      <t>2</t>
    </r>
    <r>
      <rPr>
        <b/>
        <sz val="10"/>
        <rFont val="Arial"/>
        <family val="2"/>
      </rPr>
      <t>]</t>
    </r>
  </si>
  <si>
    <t>Návod:</t>
  </si>
  <si>
    <t xml:space="preserve">Do bílých polí vyplnit maximální ekvivalentní hodnotu vibrací a denní </t>
  </si>
  <si>
    <t>expoziční dobu. Výpočet potvrdit klávesou Enter nebo doplnit další buňky.</t>
  </si>
  <si>
    <t>Výsledky budou zobrazeny v barevných polích.</t>
  </si>
  <si>
    <t>Pro vymazání všech polí je třeba aktivovat tlačítko Reset.</t>
  </si>
  <si>
    <t>Poznámka:</t>
  </si>
  <si>
    <t>Tento kalkulátor vychází z Technické zprávy technického výboru CEN/TC 231 a výhodně se vztahuje ke spouštěcí a hraniční hodnotě vibrací, stanovených normou 2002/44/EC. Pokud jsou národní zákony změkčeny, nemusí se hodnoty získané kalkulátorem vibrací brát v úvahu. 
Vypočtené výsledky ukazují pouze orientační hranice a nemusí být v jednotlivých případech nahrazovány analýzou rizik. Při posuzování je třeba brát zejména v úvahu další okolnosti jako pracovní metody, klimatické podmínky a další faktory. Díky správnosti získaných výsledků prostřednictvím této metody nemusí EUROMOT v konkrétních případech přijmout žádná opatření. V některých případech a při nezodpovězených otázkách je třeba se obrátit na vhodného experta příslušného profesního svazu, aby zpracoval analýzu možných rizik. Pokud vyvstane potřeba dalších informací k uvedeným strojům, jsou k dispozici u výrobce.</t>
  </si>
  <si>
    <t xml:space="preserve">Vibración transmitida mano-brazo: Calculadora de valores indicativos </t>
  </si>
  <si>
    <r>
      <t>Skriv den maksimale ækvivalente vibrationsværdi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</si>
  <si>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Tid indtil udløsningsværdi A(8) = 2.5 m/s</t>
    </r>
    <r>
      <rPr>
        <b/>
        <vertAlign val="superscript"/>
        <sz val="10"/>
        <rFont val="Arial"/>
        <family val="2"/>
      </rPr>
      <t>2</t>
    </r>
  </si>
  <si>
    <t>Timer</t>
  </si>
  <si>
    <t>Minutter</t>
  </si>
  <si>
    <t>Daglig 
exponeringstid</t>
  </si>
  <si>
    <r>
      <t>Partiel vibrationsbelastning A(8) [m/s</t>
    </r>
    <r>
      <rPr>
        <b/>
        <vertAlign val="superscript"/>
        <sz val="10"/>
        <rFont val="Arial"/>
        <family val="2"/>
      </rPr>
      <t>2</t>
    </r>
    <r>
      <rPr>
        <b/>
        <sz val="10"/>
        <rFont val="Arial"/>
        <family val="2"/>
      </rPr>
      <t>]</t>
    </r>
  </si>
  <si>
    <r>
      <t>Daglig vibrationsbelastning
A(8) [m/s</t>
    </r>
    <r>
      <rPr>
        <b/>
        <vertAlign val="superscript"/>
        <sz val="10"/>
        <rFont val="Arial"/>
        <family val="2"/>
      </rPr>
      <t>2</t>
    </r>
    <r>
      <rPr>
        <b/>
        <sz val="10"/>
        <rFont val="Arial"/>
        <family val="2"/>
      </rPr>
      <t>]</t>
    </r>
  </si>
  <si>
    <t>Skriv den maksimale ækvivalente vibrationsværdi og den daglige eksponeringsværdi i de hvide felter</t>
  </si>
  <si>
    <t>Bekræft med Enter for at beregne, eller skift til en anden celle.</t>
  </si>
  <si>
    <t>Resultaterne vises i de farvede felter.</t>
  </si>
  <si>
    <t>Tryk på "Nulstil"-knappen for at slette alle felter</t>
  </si>
  <si>
    <t xml:space="preserve">Denne beregner er baseret på metoden i Technical Report fra Technical Committee CEN/TC 231. Denne vibrationsberegner anvender udelukkende de udløsnings- og grænseværdier, som er fastlagt i Rådets direktiv 2002/44/EF. Hvis den nationale lovgivning afviger herfra, kan denne vibrationsberegner ikke anvendes. 
De beregnede resultater er kun vejledende værdier og kan i det enkelte tilfælde ikke erstatte en risikoanalyse. Der skal ved vurderingen især tages hensyn til andre forhold såsom arbejdsmetoder, temperatur, klima og andre faktorer. EUROMOT overtager ikke ansvaret for, at de resultater og vurderinger, der er opnået med denne metode, er korrekte i det enkelte tilfælde. I det enkelte tilfælde, og hvis der er åbne spørgsmål, skal en egnet ekspert fra en brancheorganisation e.l. kontaktes for at udføre en risikoanalyse. Om nødvendigt står yderligere informationer også til rådighed for producenterne af de pågældende maskiner
</t>
  </si>
  <si>
    <r>
      <t>Tid indtil eksponeringsgrænseværdi 
A(8) = 5 m/s</t>
    </r>
    <r>
      <rPr>
        <b/>
        <vertAlign val="superscript"/>
        <sz val="10"/>
        <rFont val="Arial"/>
        <family val="2"/>
      </rPr>
      <t>2</t>
    </r>
  </si>
  <si>
    <t>Vejledning:</t>
  </si>
  <si>
    <r>
      <t>massimo valore di vibrazione equivalente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</si>
  <si>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Tempo fino al valore di scatto 
A(8) = 2.5 m/s</t>
    </r>
    <r>
      <rPr>
        <b/>
        <vertAlign val="superscript"/>
        <sz val="10"/>
        <rFont val="Arial"/>
        <family val="2"/>
      </rPr>
      <t>2</t>
    </r>
  </si>
  <si>
    <r>
      <t>Tempo fino al valore limite di esposizione
A(8) = 5 m/s</t>
    </r>
    <r>
      <rPr>
        <b/>
        <vertAlign val="superscript"/>
        <sz val="10"/>
        <rFont val="Arial"/>
        <family val="2"/>
      </rPr>
      <t>2</t>
    </r>
  </si>
  <si>
    <t>durata di esposizione giornaliera</t>
  </si>
  <si>
    <r>
      <t>Dose di vibrazioni parziale 
A(8) [m/s</t>
    </r>
    <r>
      <rPr>
        <b/>
        <vertAlign val="superscript"/>
        <sz val="10"/>
        <rFont val="Arial"/>
        <family val="2"/>
      </rPr>
      <t>2</t>
    </r>
    <r>
      <rPr>
        <b/>
        <sz val="10"/>
        <rFont val="Arial"/>
        <family val="2"/>
      </rPr>
      <t>]</t>
    </r>
  </si>
  <si>
    <t>ore</t>
  </si>
  <si>
    <t>minuti</t>
  </si>
  <si>
    <r>
      <t>L'esposizione giornaliera alle vibrazioni
A(8) [m/s</t>
    </r>
    <r>
      <rPr>
        <b/>
        <vertAlign val="superscript"/>
        <sz val="10"/>
        <rFont val="Arial"/>
        <family val="2"/>
      </rPr>
      <t>2</t>
    </r>
    <r>
      <rPr>
        <b/>
        <sz val="10"/>
        <rFont val="Arial"/>
        <family val="2"/>
      </rPr>
      <t>]</t>
    </r>
  </si>
  <si>
    <t>Hånd - arm - vibration: Parameterberegner</t>
  </si>
  <si>
    <t>Istruzioni:</t>
  </si>
  <si>
    <t>Inserire nei campi bianchi il massimo valore di vibrazione equivalente e la durata di esposizione giornaliera</t>
  </si>
  <si>
    <t>Per il calcolo, confermare con "Invio" o spostare il cursore in un'altra cella.</t>
  </si>
  <si>
    <t>I risultati vengono visualizzati nei campi colorati</t>
  </si>
  <si>
    <t>Per cancellare tutte le celle, utilizzare il tasto "Reset"</t>
  </si>
  <si>
    <t>riferimento:</t>
  </si>
  <si>
    <t xml:space="preserve">Questo calcolatore si basa sul metodo del Technical Report del Comitato tecnico CEN/TC 231. Questo calcolatore di vibrazioni si riferisce esclusivamente ai valori di scatto ed ai valori limite fissati nella Direttiva europea 2002/44/CE. Nel caso le leggi nazionali dovessero discostarsene, questo calcolatore di vibrazioni non può essere preso in considerazione. 
I risultati calcolati rappresentano solo valori indicativi e non possono sostituire un'analisi di rischio per il caso singolo. In particolare, nella valutazione si devono prendere in considerazione ulteriori variabili come metodi di lavoro, temperature, clima ed altri fattori. EUROMOT non può assumersi alcuna responsabilità per l'esattezza dei risultati e delle valutazioni ottenuti con questo metodo nel singolo caso concreto. Per il caso singolo e per eventuali chiarimenti, per un'analisi del rischio si deve ricorrere ad un esperto del settore di un istituto di assicurazione per gli infortuni sul lavoro o enti simili. In caso di necessità, ulteriori informazioni sono a disposizione anche dei produttori delle macchine in questione.
</t>
  </si>
  <si>
    <t>Vibrazione mano - braccio: il calcolo di un indice</t>
  </si>
  <si>
    <t>macchina 1</t>
  </si>
  <si>
    <t>macchina 2</t>
  </si>
  <si>
    <t>macchina 3</t>
  </si>
  <si>
    <t>macchina 4</t>
  </si>
  <si>
    <t>macchina 5</t>
  </si>
  <si>
    <t>macchina 6</t>
  </si>
  <si>
    <t>henvisning:</t>
  </si>
  <si>
    <t>Før inn maks. ekvivalent vibrasjonsverdi og daglig eksponeringstid i de hvite feltene</t>
  </si>
  <si>
    <t>For beregning, trykk Enter eller gå til en annen celle</t>
  </si>
  <si>
    <t>Resultatene vises i de fargede feltene.</t>
  </si>
  <si>
    <t>referanse:</t>
  </si>
  <si>
    <t xml:space="preserve">Denne kalkulatoren er basert på metoder i den tekniske rapporten fra teknisk komité CEN/TC 213. Vibrasjonskalkulatoren gjelder utelukkende for de tiltaks- og grenseverdier som er fastlagt i direktiv 2002/44/EF. Dersom nasjonale lover avviker fra dette, kan denne vibrasjonskalkulatoren ikke anvendes.
De fastslåtte resultatene utgjør kun veiledende verdier, og kan ikke erstatte en risikoanalyse i de enkelte tilfeller. Ytterligere omstendigheter som arbeidsmetoder, temperatur, klima og andre faktorer må tas med i evalueringen. EUROMOT kan ikke ta ansvar for at resultater og vurderinger utført med denne metoden er korrekte de konkrete enkelttilfeller. I de enkelte tilfeller og ved uavklarte spørsmål må en egnet ekspert fra bransjeorganisasjonene eller lignende kontaktes for risikoanalyse. Ved behov er ytterligere informasjon også tilgjengelig for produsentene av de aktuelle maskinene.
</t>
  </si>
  <si>
    <t>For å slette alle felt, klikk på "Reset"  Tilbakestill</t>
  </si>
  <si>
    <r>
      <t>maks. ekvivalent vibrasjonsverdi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</si>
  <si>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Tid til tiltaksverdi 
A(8) = 2.5 m/s</t>
    </r>
    <r>
      <rPr>
        <b/>
        <vertAlign val="superscript"/>
        <sz val="10"/>
        <rFont val="Arial"/>
        <family val="2"/>
      </rPr>
      <t>2</t>
    </r>
  </si>
  <si>
    <r>
      <t>Tid til eksponeringsgrenseverdi
A(8) = 5 m/s</t>
    </r>
    <r>
      <rPr>
        <b/>
        <vertAlign val="superscript"/>
        <sz val="10"/>
        <rFont val="Arial"/>
        <family val="2"/>
      </rPr>
      <t>2</t>
    </r>
  </si>
  <si>
    <t xml:space="preserve">daglig eksponeringstid </t>
  </si>
  <si>
    <r>
      <t>Partiell vibrasjonsbelastning 
A(8) [m/s</t>
    </r>
    <r>
      <rPr>
        <b/>
        <vertAlign val="superscript"/>
        <sz val="10"/>
        <rFont val="Arial"/>
        <family val="2"/>
      </rPr>
      <t>2</t>
    </r>
    <r>
      <rPr>
        <b/>
        <sz val="10"/>
        <rFont val="Arial"/>
        <family val="2"/>
      </rPr>
      <t>]</t>
    </r>
  </si>
  <si>
    <r>
      <t>Daglig vibrasjoner
A(8) [m/s</t>
    </r>
    <r>
      <rPr>
        <b/>
        <vertAlign val="superscript"/>
        <sz val="10"/>
        <rFont val="Arial"/>
        <family val="2"/>
      </rPr>
      <t>2</t>
    </r>
    <r>
      <rPr>
        <b/>
        <sz val="10"/>
        <rFont val="Arial"/>
        <family val="2"/>
      </rPr>
      <t>]</t>
    </r>
  </si>
  <si>
    <t>Hånd – arm – vibrasjon: kalkulator</t>
  </si>
  <si>
    <t>Wprowadź w białych polach maksymalny ekwiwalent wartości drgań i dzienny czas ekspozycji.</t>
  </si>
  <si>
    <t>W celu wykonania obliczenia potwierdź klawiszem Enter lub przejdź do innego wiersza.</t>
  </si>
  <si>
    <t>Wyniki zostaną przedstawione w kolorowych polach.</t>
  </si>
  <si>
    <t>Aby skasować wszystkie pola, naciśnij klawisz „Reset”.</t>
  </si>
  <si>
    <t xml:space="preserve">Ten kalkulator bazuje na metodzie Raportu Technicznego Komisji Technicznej CEN/TC 231. Kalkulator drgań odnosi się wyłącznie do wartości wyzwalających i wartości granicznych określonych w dyrektywie 2002/44/WE. Jeżeli obowiązujące przepisy krajowe są inne, zastosowanie tego kalkulatora drgań jest niemożliwe. 
Określone wyniki są jedynie wartościami orientacyjnymi i w żadnym wypadku nie mogą zastępować analizy ryzyka. W szczególności podczas oceny należy uwzględnić pozostałe warunki, takie jak metody pracy, temperatura, klimat i inne czynniki. Firma EUROMOT nie ponosi odpowiedzialności za dokładność konkretnych wyników i szacunków określonych przy użyciu tej metody. W każdym przypadku i w razie pytań należy skorzystać z pomocy odpowiedniego eksperta lub innego specjalisty. W razie potrzeby dostępne są dalsze informacje, także dla producentów odpowiednich maszyn.
</t>
  </si>
  <si>
    <r>
      <t>Czas do wartości wyzwalającej
A(8) = 2.5 m/s</t>
    </r>
    <r>
      <rPr>
        <b/>
        <vertAlign val="superscript"/>
        <sz val="10"/>
        <rFont val="Arial"/>
        <family val="2"/>
      </rPr>
      <t>2</t>
    </r>
  </si>
  <si>
    <t>Godziny</t>
  </si>
  <si>
    <r>
      <t>Czas do wartości granicznej ekspozycji
A(8) = 5 m/s</t>
    </r>
    <r>
      <rPr>
        <b/>
        <vertAlign val="superscript"/>
        <sz val="10"/>
        <rFont val="Arial"/>
        <family val="2"/>
      </rPr>
      <t>2</t>
    </r>
  </si>
  <si>
    <r>
      <t>Częściowe obciążenie drganiami
A(8) [m/s</t>
    </r>
    <r>
      <rPr>
        <b/>
        <vertAlign val="superscript"/>
        <sz val="10"/>
        <rFont val="Arial"/>
        <family val="2"/>
      </rPr>
      <t>2</t>
    </r>
    <r>
      <rPr>
        <b/>
        <sz val="10"/>
        <rFont val="Arial"/>
        <family val="2"/>
      </rPr>
      <t>]</t>
    </r>
  </si>
  <si>
    <t>Instrukcja:</t>
  </si>
  <si>
    <t>Dłoń — ramię — drgania: kalkulator parametrów</t>
  </si>
  <si>
    <t>Wskazówka:</t>
  </si>
  <si>
    <t>Maszyna 1</t>
  </si>
  <si>
    <t>Maszyna 2</t>
  </si>
  <si>
    <t>Maszyna 3</t>
  </si>
  <si>
    <t>Maszyna 4</t>
  </si>
  <si>
    <t>Maszyna 5</t>
  </si>
  <si>
    <t>Maszyna 6</t>
  </si>
  <si>
    <r>
      <t>Dzienny czas ekspozycji na drgania
A(8) [m/s</t>
    </r>
    <r>
      <rPr>
        <b/>
        <vertAlign val="superscript"/>
        <sz val="10"/>
        <rFont val="Arial"/>
        <family val="2"/>
      </rPr>
      <t>2</t>
    </r>
    <r>
      <rPr>
        <b/>
        <sz val="10"/>
        <rFont val="Arial"/>
        <family val="2"/>
      </rPr>
      <t>]</t>
    </r>
  </si>
  <si>
    <t>Dzienny czas trwania narażenia.</t>
  </si>
  <si>
    <r>
      <t>Maksymalny ekwiwalent wartości drgań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</si>
  <si>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Intervalo de tempo para atingir o valor referente à acção de exposição
A(8) = 2.5 m/s</t>
    </r>
    <r>
      <rPr>
        <b/>
        <vertAlign val="superscript"/>
        <sz val="10"/>
        <rFont val="Arial"/>
        <family val="2"/>
      </rPr>
      <t>2</t>
    </r>
  </si>
  <si>
    <r>
      <t>Intervalo de tempo para atingir o valor referente à acção de exposição
A(8) = 5 m/s</t>
    </r>
    <r>
      <rPr>
        <b/>
        <vertAlign val="superscript"/>
        <sz val="10"/>
        <rFont val="Arial"/>
        <family val="2"/>
      </rPr>
      <t>2</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</si>
</sst>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0"/>
    <numFmt numFmtId="182" formatCode="0.000"/>
    <numFmt numFmtId="183" formatCode="0.00000"/>
    <numFmt numFmtId="184" formatCode="0.000000"/>
    <numFmt numFmtId="185" formatCode="#"/>
    <numFmt numFmtId="186" formatCode="&quot;Ja&quot;;&quot;Ja&quot;;&quot;Nein&quot;"/>
    <numFmt numFmtId="187" formatCode="&quot;Wahr&quot;;&quot;Wahr&quot;;&quot;Falsch&quot;"/>
    <numFmt numFmtId="188" formatCode="&quot;Ein&quot;;&quot;Ein&quot;;&quot;Aus&quot;"/>
    <numFmt numFmtId="189" formatCode="[$€-2]\ #,##0.00_);[Red]\([$€-2]\ #,##0.00\)"/>
  </numFmts>
  <fonts count="63">
    <font>
      <sz val="12"/>
      <name val="Arial"/>
      <family val="0"/>
    </font>
    <font>
      <b/>
      <sz val="10"/>
      <name val="Arial"/>
      <family val="0"/>
    </font>
    <font>
      <i/>
      <sz val="10"/>
      <name val="Arial"/>
      <family val="0"/>
    </font>
    <font>
      <b/>
      <i/>
      <sz val="10"/>
      <name val="Arial"/>
      <family val="0"/>
    </font>
    <font>
      <b/>
      <sz val="12"/>
      <name val="Arial"/>
      <family val="0"/>
    </font>
    <font>
      <b/>
      <sz val="12"/>
      <color indexed="9"/>
      <name val="Arial"/>
      <family val="2"/>
    </font>
    <font>
      <sz val="10"/>
      <name val="Arial"/>
      <family val="2"/>
    </font>
    <font>
      <b/>
      <sz val="10"/>
      <color indexed="9"/>
      <name val="Arial"/>
      <family val="2"/>
    </font>
    <font>
      <sz val="12"/>
      <color indexed="9"/>
      <name val="Arial"/>
      <family val="2"/>
    </font>
    <font>
      <sz val="10"/>
      <color indexed="9"/>
      <name val="Arial"/>
      <family val="2"/>
    </font>
    <font>
      <sz val="9"/>
      <name val="Arial"/>
      <family val="2"/>
    </font>
    <font>
      <sz val="14"/>
      <name val="Arial"/>
      <family val="2"/>
    </font>
    <font>
      <b/>
      <sz val="14"/>
      <color indexed="9"/>
      <name val="Arial"/>
      <family val="2"/>
    </font>
    <font>
      <b/>
      <sz val="10"/>
      <color indexed="22"/>
      <name val="Arial"/>
      <family val="2"/>
    </font>
    <font>
      <sz val="10"/>
      <color indexed="22"/>
      <name val="Arial"/>
      <family val="2"/>
    </font>
    <font>
      <b/>
      <sz val="14"/>
      <color indexed="53"/>
      <name val="Arial"/>
      <family val="2"/>
    </font>
    <font>
      <i/>
      <sz val="28"/>
      <color indexed="53"/>
      <name val="Stihl76"/>
      <family val="0"/>
    </font>
    <font>
      <sz val="28"/>
      <name val="Arial"/>
      <family val="0"/>
    </font>
    <font>
      <b/>
      <vertAlign val="subscript"/>
      <sz val="10"/>
      <name val="Arial"/>
      <family val="2"/>
    </font>
    <font>
      <b/>
      <sz val="3"/>
      <name val="Arial"/>
      <family val="2"/>
    </font>
    <font>
      <b/>
      <vertAlign val="subscript"/>
      <sz val="3"/>
      <name val="Arial"/>
      <family val="2"/>
    </font>
    <font>
      <b/>
      <vertAlign val="superscript"/>
      <sz val="10"/>
      <name val="Arial"/>
      <family val="2"/>
    </font>
    <font>
      <sz val="12"/>
      <color indexed="22"/>
      <name val="Arial"/>
      <family val="2"/>
    </font>
    <font>
      <b/>
      <sz val="10"/>
      <color indexed="8"/>
      <name val="Arial"/>
      <family val="2"/>
    </font>
    <font>
      <b/>
      <sz val="12"/>
      <color indexed="53"/>
      <name val="Arial"/>
      <family val="2"/>
    </font>
    <font>
      <sz val="8"/>
      <name val="Arial"/>
      <family val="0"/>
    </font>
    <font>
      <b/>
      <i/>
      <u val="single"/>
      <sz val="20"/>
      <color indexed="10"/>
      <name val="Arial"/>
      <family val="2"/>
    </font>
    <font>
      <b/>
      <sz val="16"/>
      <color indexed="53"/>
      <name val="Arial"/>
      <family val="2"/>
    </font>
    <font>
      <b/>
      <sz val="9"/>
      <name val="Arial"/>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48"/>
        <bgColor indexed="64"/>
      </patternFill>
    </fill>
    <fill>
      <patternFill patternType="solid">
        <fgColor indexed="13"/>
        <bgColor indexed="64"/>
      </patternFill>
    </fill>
    <fill>
      <patternFill patternType="solid">
        <fgColor rgb="FFC0C0C0"/>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top>
        <color indexed="63"/>
      </top>
      <bottom style="thin">
        <color indexed="8"/>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32" borderId="9" applyNumberFormat="0" applyAlignment="0" applyProtection="0"/>
  </cellStyleXfs>
  <cellXfs count="154">
    <xf numFmtId="0" fontId="0" fillId="0" borderId="0" xfId="0" applyAlignment="1">
      <alignment/>
    </xf>
    <xf numFmtId="0" fontId="9"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6"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protection/>
    </xf>
    <xf numFmtId="0" fontId="15"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1" fillId="0" borderId="0" xfId="0" applyNumberFormat="1" applyFont="1" applyFill="1" applyAlignment="1" applyProtection="1">
      <alignment/>
      <protection/>
    </xf>
    <xf numFmtId="1" fontId="7"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180" fontId="7" fillId="0" borderId="0" xfId="0" applyNumberFormat="1" applyFont="1" applyFill="1" applyBorder="1" applyAlignment="1" applyProtection="1">
      <alignment horizontal="center"/>
      <protection/>
    </xf>
    <xf numFmtId="0" fontId="13" fillId="0" borderId="0" xfId="0" applyNumberFormat="1" applyFont="1" applyFill="1" applyAlignment="1" applyProtection="1">
      <alignment/>
      <protection/>
    </xf>
    <xf numFmtId="0" fontId="1" fillId="0" borderId="0"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horizontal="center" vertical="center" wrapText="1"/>
      <protection/>
    </xf>
    <xf numFmtId="0" fontId="15" fillId="33" borderId="10" xfId="0" applyNumberFormat="1" applyFont="1" applyFill="1" applyBorder="1" applyAlignment="1" applyProtection="1">
      <alignment horizontal="right" vertical="center"/>
      <protection/>
    </xf>
    <xf numFmtId="0" fontId="0" fillId="0" borderId="0" xfId="0" applyFill="1" applyAlignment="1" applyProtection="1">
      <alignment/>
      <protection/>
    </xf>
    <xf numFmtId="0" fontId="17" fillId="33" borderId="11" xfId="0" applyFont="1" applyFill="1" applyBorder="1" applyAlignment="1" applyProtection="1">
      <alignment horizontal="left" vertical="center"/>
      <protection/>
    </xf>
    <xf numFmtId="0" fontId="0" fillId="0" borderId="0" xfId="0" applyFill="1" applyAlignment="1" applyProtection="1">
      <alignment/>
      <protection/>
    </xf>
    <xf numFmtId="0" fontId="17" fillId="33" borderId="0" xfId="0"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180" fontId="22" fillId="0" borderId="0" xfId="0" applyNumberFormat="1" applyFont="1" applyFill="1" applyBorder="1" applyAlignment="1" applyProtection="1">
      <alignment/>
      <protection/>
    </xf>
    <xf numFmtId="1" fontId="0" fillId="0" borderId="0" xfId="0" applyNumberFormat="1" applyFill="1" applyAlignment="1" applyProtection="1">
      <alignment/>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horizontal="center"/>
      <protection/>
    </xf>
    <xf numFmtId="0" fontId="17" fillId="34" borderId="11" xfId="0" applyFont="1" applyFill="1" applyBorder="1" applyAlignment="1" applyProtection="1">
      <alignment horizontal="left" vertical="center"/>
      <protection/>
    </xf>
    <xf numFmtId="0" fontId="0" fillId="0" borderId="0" xfId="0" applyFill="1" applyBorder="1" applyAlignment="1" applyProtection="1">
      <alignment/>
      <protection/>
    </xf>
    <xf numFmtId="0" fontId="17" fillId="34" borderId="0" xfId="0" applyFont="1" applyFill="1" applyBorder="1" applyAlignment="1" applyProtection="1">
      <alignment horizontal="left" vertical="center"/>
      <protection/>
    </xf>
    <xf numFmtId="180" fontId="1" fillId="34" borderId="12" xfId="0" applyNumberFormat="1" applyFont="1" applyFill="1" applyBorder="1" applyAlignment="1" applyProtection="1">
      <alignment horizontal="center"/>
      <protection locked="0"/>
    </xf>
    <xf numFmtId="180" fontId="1" fillId="34" borderId="13" xfId="0" applyNumberFormat="1" applyFont="1" applyFill="1" applyBorder="1" applyAlignment="1" applyProtection="1">
      <alignment horizontal="center"/>
      <protection locked="0"/>
    </xf>
    <xf numFmtId="180" fontId="1" fillId="34" borderId="14" xfId="0" applyNumberFormat="1" applyFont="1" applyFill="1" applyBorder="1" applyAlignment="1" applyProtection="1">
      <alignment horizontal="center"/>
      <protection locked="0"/>
    </xf>
    <xf numFmtId="0" fontId="1" fillId="35" borderId="13" xfId="0" applyNumberFormat="1" applyFont="1" applyFill="1" applyBorder="1" applyAlignment="1" applyProtection="1">
      <alignment/>
      <protection/>
    </xf>
    <xf numFmtId="0" fontId="1" fillId="36" borderId="15" xfId="0" applyNumberFormat="1" applyFont="1" applyFill="1" applyBorder="1" applyAlignment="1" applyProtection="1">
      <alignment horizontal="center"/>
      <protection/>
    </xf>
    <xf numFmtId="1" fontId="23" fillId="37" borderId="16" xfId="0" applyNumberFormat="1" applyFont="1" applyFill="1" applyBorder="1" applyAlignment="1" applyProtection="1">
      <alignment horizontal="center"/>
      <protection/>
    </xf>
    <xf numFmtId="0" fontId="1" fillId="38" borderId="15" xfId="0" applyNumberFormat="1" applyFont="1" applyFill="1" applyBorder="1" applyAlignment="1" applyProtection="1">
      <alignment horizontal="center"/>
      <protection/>
    </xf>
    <xf numFmtId="1" fontId="1" fillId="34" borderId="13" xfId="0" applyNumberFormat="1" applyFont="1" applyFill="1" applyBorder="1" applyAlignment="1" applyProtection="1">
      <alignment horizontal="center"/>
      <protection locked="0"/>
    </xf>
    <xf numFmtId="0" fontId="1" fillId="35" borderId="17" xfId="0" applyNumberFormat="1" applyFont="1" applyFill="1" applyBorder="1" applyAlignment="1" applyProtection="1">
      <alignment horizontal="center"/>
      <protection/>
    </xf>
    <xf numFmtId="0" fontId="1" fillId="35" borderId="18" xfId="0" applyNumberFormat="1" applyFont="1" applyFill="1" applyBorder="1" applyAlignment="1" applyProtection="1">
      <alignment horizontal="center"/>
      <protection/>
    </xf>
    <xf numFmtId="1" fontId="1" fillId="34" borderId="19" xfId="0" applyNumberFormat="1" applyFont="1" applyFill="1" applyBorder="1" applyAlignment="1" applyProtection="1">
      <alignment horizontal="center"/>
      <protection locked="0"/>
    </xf>
    <xf numFmtId="1" fontId="1" fillId="34" borderId="20" xfId="0" applyNumberFormat="1" applyFont="1" applyFill="1" applyBorder="1" applyAlignment="1" applyProtection="1">
      <alignment horizontal="center"/>
      <protection locked="0"/>
    </xf>
    <xf numFmtId="1" fontId="1" fillId="34" borderId="21" xfId="0" applyNumberFormat="1" applyFont="1" applyFill="1" applyBorder="1" applyAlignment="1" applyProtection="1">
      <alignment horizontal="center"/>
      <protection locked="0"/>
    </xf>
    <xf numFmtId="1" fontId="1" fillId="34" borderId="22" xfId="0" applyNumberFormat="1" applyFont="1" applyFill="1" applyBorder="1" applyAlignment="1" applyProtection="1">
      <alignment horizontal="center"/>
      <protection locked="0"/>
    </xf>
    <xf numFmtId="1" fontId="1" fillId="34" borderId="14" xfId="0" applyNumberFormat="1" applyFont="1" applyFill="1" applyBorder="1" applyAlignment="1" applyProtection="1">
      <alignment horizontal="center"/>
      <protection locked="0"/>
    </xf>
    <xf numFmtId="180" fontId="7" fillId="37" borderId="13" xfId="0" applyNumberFormat="1" applyFont="1" applyFill="1" applyBorder="1" applyAlignment="1" applyProtection="1">
      <alignment horizontal="center"/>
      <protection/>
    </xf>
    <xf numFmtId="180" fontId="7" fillId="37" borderId="23" xfId="0" applyNumberFormat="1" applyFont="1" applyFill="1" applyBorder="1" applyAlignment="1" applyProtection="1">
      <alignment horizontal="center"/>
      <protection/>
    </xf>
    <xf numFmtId="0" fontId="1" fillId="36" borderId="24" xfId="0" applyNumberFormat="1" applyFont="1" applyFill="1" applyBorder="1" applyAlignment="1" applyProtection="1">
      <alignment horizontal="center"/>
      <protection/>
    </xf>
    <xf numFmtId="0" fontId="1" fillId="38" borderId="24" xfId="0" applyNumberFormat="1" applyFont="1" applyFill="1" applyBorder="1" applyAlignment="1" applyProtection="1">
      <alignment horizontal="center"/>
      <protection/>
    </xf>
    <xf numFmtId="180" fontId="7" fillId="37" borderId="14" xfId="0" applyNumberFormat="1" applyFont="1" applyFill="1" applyBorder="1" applyAlignment="1" applyProtection="1">
      <alignment horizontal="center"/>
      <protection/>
    </xf>
    <xf numFmtId="0" fontId="16" fillId="33" borderId="11"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protection/>
    </xf>
    <xf numFmtId="0" fontId="1" fillId="34" borderId="11" xfId="0" applyNumberFormat="1" applyFont="1" applyFill="1" applyBorder="1" applyAlignment="1" applyProtection="1">
      <alignment/>
      <protection/>
    </xf>
    <xf numFmtId="0" fontId="1" fillId="34" borderId="0" xfId="0" applyNumberFormat="1" applyFont="1" applyFill="1" applyBorder="1" applyAlignment="1" applyProtection="1">
      <alignment/>
      <protection/>
    </xf>
    <xf numFmtId="0" fontId="4" fillId="34" borderId="0" xfId="0" applyNumberFormat="1" applyFont="1" applyFill="1" applyBorder="1" applyAlignment="1" applyProtection="1">
      <alignment/>
      <protection/>
    </xf>
    <xf numFmtId="0" fontId="5" fillId="34" borderId="0" xfId="0" applyNumberFormat="1" applyFont="1" applyFill="1" applyBorder="1" applyAlignment="1" applyProtection="1">
      <alignment/>
      <protection/>
    </xf>
    <xf numFmtId="0" fontId="5" fillId="34" borderId="0" xfId="0" applyNumberFormat="1" applyFont="1" applyFill="1" applyBorder="1" applyAlignment="1" applyProtection="1">
      <alignment horizontal="center"/>
      <protection/>
    </xf>
    <xf numFmtId="0" fontId="4" fillId="34" borderId="10" xfId="0" applyNumberFormat="1" applyFont="1" applyFill="1" applyBorder="1" applyAlignment="1" applyProtection="1">
      <alignment/>
      <protection/>
    </xf>
    <xf numFmtId="0" fontId="0" fillId="34" borderId="25" xfId="0" applyFill="1" applyBorder="1" applyAlignment="1" applyProtection="1">
      <alignment/>
      <protection/>
    </xf>
    <xf numFmtId="0" fontId="0" fillId="34" borderId="26" xfId="0" applyFill="1" applyBorder="1" applyAlignment="1" applyProtection="1">
      <alignment/>
      <protection/>
    </xf>
    <xf numFmtId="0" fontId="8" fillId="34" borderId="26" xfId="0" applyFont="1" applyFill="1" applyBorder="1" applyAlignment="1" applyProtection="1">
      <alignment/>
      <protection/>
    </xf>
    <xf numFmtId="0" fontId="8" fillId="34" borderId="26" xfId="0" applyFont="1" applyFill="1" applyBorder="1" applyAlignment="1" applyProtection="1">
      <alignment horizontal="center"/>
      <protection/>
    </xf>
    <xf numFmtId="0" fontId="0" fillId="34" borderId="27" xfId="0" applyFill="1" applyBorder="1" applyAlignment="1" applyProtection="1">
      <alignment/>
      <protection/>
    </xf>
    <xf numFmtId="0" fontId="13" fillId="34" borderId="0" xfId="0" applyNumberFormat="1" applyFont="1" applyFill="1" applyBorder="1" applyAlignment="1" applyProtection="1">
      <alignment horizontal="center"/>
      <protection/>
    </xf>
    <xf numFmtId="0" fontId="14" fillId="34" borderId="0" xfId="0" applyNumberFormat="1" applyFont="1" applyFill="1" applyBorder="1" applyAlignment="1" applyProtection="1">
      <alignment/>
      <protection/>
    </xf>
    <xf numFmtId="0" fontId="13" fillId="34" borderId="0" xfId="0" applyNumberFormat="1" applyFont="1" applyFill="1" applyBorder="1" applyAlignment="1" applyProtection="1">
      <alignment/>
      <protection/>
    </xf>
    <xf numFmtId="0" fontId="14" fillId="34" borderId="10" xfId="0" applyNumberFormat="1" applyFont="1" applyFill="1" applyBorder="1" applyAlignment="1" applyProtection="1">
      <alignment/>
      <protection/>
    </xf>
    <xf numFmtId="0" fontId="6"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protection/>
    </xf>
    <xf numFmtId="0" fontId="11"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horizontal="center"/>
      <protection/>
    </xf>
    <xf numFmtId="180" fontId="7" fillId="34" borderId="0" xfId="0" applyNumberFormat="1" applyFont="1" applyFill="1" applyBorder="1" applyAlignment="1" applyProtection="1">
      <alignment horizontal="center"/>
      <protection/>
    </xf>
    <xf numFmtId="0" fontId="10" fillId="34" borderId="0" xfId="0" applyFont="1" applyFill="1" applyBorder="1" applyAlignment="1" applyProtection="1">
      <alignment vertical="center"/>
      <protection/>
    </xf>
    <xf numFmtId="0" fontId="1" fillId="34" borderId="10" xfId="0" applyNumberFormat="1" applyFont="1" applyFill="1" applyBorder="1" applyAlignment="1" applyProtection="1">
      <alignment/>
      <protection/>
    </xf>
    <xf numFmtId="0" fontId="13" fillId="34" borderId="10" xfId="0" applyNumberFormat="1" applyFont="1" applyFill="1" applyBorder="1" applyAlignment="1" applyProtection="1">
      <alignment/>
      <protection/>
    </xf>
    <xf numFmtId="0" fontId="7" fillId="34" borderId="11" xfId="0" applyNumberFormat="1" applyFont="1" applyFill="1" applyBorder="1" applyAlignment="1" applyProtection="1">
      <alignment/>
      <protection/>
    </xf>
    <xf numFmtId="0" fontId="1" fillId="34" borderId="0" xfId="0" applyNumberFormat="1" applyFont="1" applyFill="1" applyBorder="1" applyAlignment="1" applyProtection="1">
      <alignment horizontal="center"/>
      <protection/>
    </xf>
    <xf numFmtId="0" fontId="12" fillId="34" borderId="0" xfId="0" applyFont="1" applyFill="1" applyBorder="1" applyAlignment="1" applyProtection="1">
      <alignment horizontal="left" vertical="center"/>
      <protection/>
    </xf>
    <xf numFmtId="0" fontId="4" fillId="34" borderId="28" xfId="0" applyNumberFormat="1" applyFont="1" applyFill="1" applyBorder="1" applyAlignment="1" applyProtection="1">
      <alignment/>
      <protection/>
    </xf>
    <xf numFmtId="0" fontId="10" fillId="34" borderId="29" xfId="0" applyNumberFormat="1" applyFont="1" applyFill="1" applyBorder="1" applyAlignment="1" applyProtection="1">
      <alignment vertical="top" wrapText="1"/>
      <protection/>
    </xf>
    <xf numFmtId="0" fontId="7" fillId="34" borderId="0" xfId="0" applyNumberFormat="1" applyFont="1" applyFill="1" applyBorder="1" applyAlignment="1" applyProtection="1">
      <alignment horizontal="left"/>
      <protection/>
    </xf>
    <xf numFmtId="0" fontId="9" fillId="34" borderId="0" xfId="0" applyNumberFormat="1" applyFont="1" applyFill="1" applyBorder="1" applyAlignment="1" applyProtection="1">
      <alignment/>
      <protection/>
    </xf>
    <xf numFmtId="0" fontId="1" fillId="35" borderId="30" xfId="0" applyNumberFormat="1" applyFont="1" applyFill="1" applyBorder="1" applyAlignment="1" applyProtection="1">
      <alignment horizontal="center"/>
      <protection/>
    </xf>
    <xf numFmtId="0" fontId="1" fillId="35" borderId="31" xfId="0" applyNumberFormat="1" applyFont="1" applyFill="1" applyBorder="1" applyAlignment="1" applyProtection="1">
      <alignment horizontal="center"/>
      <protection/>
    </xf>
    <xf numFmtId="180" fontId="1" fillId="34" borderId="32" xfId="0" applyNumberFormat="1" applyFont="1" applyFill="1" applyBorder="1" applyAlignment="1" applyProtection="1">
      <alignment horizontal="center"/>
      <protection locked="0"/>
    </xf>
    <xf numFmtId="180" fontId="1" fillId="34" borderId="33" xfId="0" applyNumberFormat="1" applyFont="1" applyFill="1" applyBorder="1" applyAlignment="1" applyProtection="1">
      <alignment horizontal="center"/>
      <protection locked="0"/>
    </xf>
    <xf numFmtId="180" fontId="1" fillId="34" borderId="34" xfId="0" applyNumberFormat="1" applyFont="1" applyFill="1" applyBorder="1" applyAlignment="1" applyProtection="1">
      <alignment horizontal="center"/>
      <protection locked="0"/>
    </xf>
    <xf numFmtId="0" fontId="1" fillId="36" borderId="24" xfId="0" applyNumberFormat="1" applyFont="1" applyFill="1" applyBorder="1" applyAlignment="1" applyProtection="1">
      <alignment horizontal="center" wrapText="1"/>
      <protection/>
    </xf>
    <xf numFmtId="0" fontId="0" fillId="0" borderId="0" xfId="0" applyFont="1" applyFill="1" applyAlignment="1" applyProtection="1">
      <alignment/>
      <protection/>
    </xf>
    <xf numFmtId="0" fontId="16" fillId="33" borderId="11" xfId="0" applyNumberFormat="1" applyFont="1" applyFill="1" applyBorder="1" applyAlignment="1" applyProtection="1">
      <alignment vertical="center"/>
      <protection/>
    </xf>
    <xf numFmtId="0" fontId="17" fillId="39" borderId="0" xfId="0" applyFont="1" applyFill="1" applyBorder="1" applyAlignment="1" applyProtection="1">
      <alignment horizontal="left" vertical="center"/>
      <protection/>
    </xf>
    <xf numFmtId="0" fontId="16" fillId="39" borderId="11" xfId="0" applyNumberFormat="1" applyFont="1" applyFill="1" applyBorder="1" applyAlignment="1" applyProtection="1">
      <alignment horizontal="left" vertical="center"/>
      <protection/>
    </xf>
    <xf numFmtId="0" fontId="0" fillId="39" borderId="0" xfId="0" applyFill="1" applyBorder="1" applyAlignment="1" applyProtection="1">
      <alignment vertic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9" borderId="0" xfId="0" applyFill="1" applyBorder="1" applyAlignment="1" applyProtection="1">
      <alignment horizontal="left" vertical="center"/>
      <protection/>
    </xf>
    <xf numFmtId="0" fontId="0" fillId="39" borderId="0" xfId="0" applyFill="1" applyBorder="1" applyAlignment="1" applyProtection="1">
      <alignment/>
      <protection/>
    </xf>
    <xf numFmtId="0" fontId="24" fillId="34" borderId="0" xfId="0" applyFont="1" applyFill="1" applyBorder="1" applyAlignment="1" applyProtection="1">
      <alignment/>
      <protection/>
    </xf>
    <xf numFmtId="0" fontId="0" fillId="34" borderId="0" xfId="0" applyFill="1" applyBorder="1" applyAlignment="1" applyProtection="1">
      <alignment/>
      <protection/>
    </xf>
    <xf numFmtId="0" fontId="24" fillId="34" borderId="0" xfId="0" applyFont="1" applyFill="1" applyAlignment="1" applyProtection="1">
      <alignment/>
      <protection/>
    </xf>
    <xf numFmtId="0" fontId="24"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protection/>
    </xf>
    <xf numFmtId="0" fontId="11" fillId="34" borderId="0" xfId="0" applyNumberFormat="1" applyFont="1" applyFill="1" applyBorder="1" applyAlignment="1" applyProtection="1">
      <alignment horizontal="left" vertical="top"/>
      <protection/>
    </xf>
    <xf numFmtId="0" fontId="0" fillId="34" borderId="0" xfId="0" applyFill="1" applyBorder="1" applyAlignment="1" applyProtection="1">
      <alignment horizontal="left" vertical="top"/>
      <protection/>
    </xf>
    <xf numFmtId="0" fontId="10" fillId="34" borderId="35" xfId="0" applyNumberFormat="1" applyFont="1" applyFill="1" applyBorder="1" applyAlignment="1" applyProtection="1">
      <alignment vertical="top" wrapText="1"/>
      <protection/>
    </xf>
    <xf numFmtId="0" fontId="24" fillId="33" borderId="0" xfId="0" applyNumberFormat="1" applyFont="1" applyFill="1" applyBorder="1" applyAlignment="1" applyProtection="1">
      <alignment horizontal="right"/>
      <protection/>
    </xf>
    <xf numFmtId="0" fontId="24" fillId="33" borderId="0" xfId="0" applyFont="1" applyFill="1" applyBorder="1" applyAlignment="1" applyProtection="1">
      <alignment horizontal="right"/>
      <protection/>
    </xf>
    <xf numFmtId="0" fontId="1" fillId="36" borderId="25" xfId="0" applyNumberFormat="1" applyFont="1" applyFill="1" applyBorder="1" applyAlignment="1" applyProtection="1">
      <alignment horizontal="center" vertical="center" wrapText="1"/>
      <protection/>
    </xf>
    <xf numFmtId="0" fontId="0" fillId="36" borderId="27" xfId="0" applyFill="1" applyBorder="1" applyAlignment="1" applyProtection="1">
      <alignment horizontal="center" vertical="center"/>
      <protection/>
    </xf>
    <xf numFmtId="0" fontId="0" fillId="36" borderId="11" xfId="0" applyFill="1" applyBorder="1" applyAlignment="1" applyProtection="1">
      <alignment horizontal="center" vertical="center"/>
      <protection/>
    </xf>
    <xf numFmtId="0" fontId="0" fillId="36" borderId="10" xfId="0" applyFill="1" applyBorder="1" applyAlignment="1" applyProtection="1">
      <alignment horizontal="center" vertical="center"/>
      <protection/>
    </xf>
    <xf numFmtId="0" fontId="1" fillId="38" borderId="25" xfId="0" applyNumberFormat="1" applyFont="1" applyFill="1" applyBorder="1" applyAlignment="1" applyProtection="1">
      <alignment horizontal="center" vertical="center" wrapText="1"/>
      <protection/>
    </xf>
    <xf numFmtId="0" fontId="0" fillId="38" borderId="27"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15" fillId="0" borderId="0" xfId="0" applyNumberFormat="1" applyFont="1" applyFill="1" applyAlignment="1" applyProtection="1">
      <alignment horizontal="right" vertical="center"/>
      <protection/>
    </xf>
    <xf numFmtId="0" fontId="15" fillId="0" borderId="0" xfId="0" applyNumberFormat="1" applyFont="1" applyFill="1" applyBorder="1" applyAlignment="1" applyProtection="1">
      <alignment horizontal="right" vertical="center"/>
      <protection/>
    </xf>
    <xf numFmtId="0" fontId="10" fillId="34" borderId="0" xfId="0" applyNumberFormat="1" applyFont="1" applyFill="1" applyBorder="1" applyAlignment="1" applyProtection="1">
      <alignment vertical="center"/>
      <protection/>
    </xf>
    <xf numFmtId="0" fontId="4" fillId="35" borderId="0"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protection/>
    </xf>
    <xf numFmtId="0" fontId="10" fillId="34" borderId="0" xfId="0" applyNumberFormat="1" applyFont="1" applyFill="1" applyBorder="1" applyAlignment="1" applyProtection="1">
      <alignment vertical="center" wrapText="1"/>
      <protection/>
    </xf>
    <xf numFmtId="0" fontId="1" fillId="35" borderId="12" xfId="0" applyNumberFormat="1" applyFont="1" applyFill="1" applyBorder="1" applyAlignment="1" applyProtection="1">
      <alignment horizontal="center" vertical="center" wrapText="1"/>
      <protection/>
    </xf>
    <xf numFmtId="0" fontId="0" fillId="35" borderId="21" xfId="0" applyFill="1" applyBorder="1" applyAlignment="1" applyProtection="1">
      <alignment horizontal="center" vertical="center"/>
      <protection/>
    </xf>
    <xf numFmtId="0" fontId="0" fillId="35" borderId="14" xfId="0" applyFill="1" applyBorder="1" applyAlignment="1" applyProtection="1">
      <alignment/>
      <protection/>
    </xf>
    <xf numFmtId="0" fontId="1" fillId="35" borderId="36" xfId="0" applyNumberFormat="1" applyFont="1" applyFill="1" applyBorder="1" applyAlignment="1" applyProtection="1">
      <alignment horizontal="center" vertical="center" wrapText="1"/>
      <protection/>
    </xf>
    <xf numFmtId="0" fontId="0" fillId="35" borderId="33"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38" xfId="0" applyFill="1" applyBorder="1" applyAlignment="1" applyProtection="1">
      <alignment horizontal="center" vertical="center"/>
      <protection/>
    </xf>
    <xf numFmtId="0" fontId="28" fillId="35" borderId="12" xfId="0" applyNumberFormat="1"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protection/>
    </xf>
    <xf numFmtId="0" fontId="5" fillId="35" borderId="0"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protection/>
    </xf>
    <xf numFmtId="0" fontId="1" fillId="35" borderId="33" xfId="0" applyNumberFormat="1" applyFont="1" applyFill="1" applyBorder="1" applyAlignment="1" applyProtection="1">
      <alignment horizontal="center" vertical="center" wrapText="1"/>
      <protection/>
    </xf>
    <xf numFmtId="0" fontId="1" fillId="35" borderId="37" xfId="0" applyNumberFormat="1" applyFont="1" applyFill="1" applyBorder="1" applyAlignment="1" applyProtection="1">
      <alignment horizontal="center" vertical="center" wrapText="1"/>
      <protection/>
    </xf>
    <xf numFmtId="0" fontId="1" fillId="35" borderId="38" xfId="0" applyNumberFormat="1" applyFont="1" applyFill="1" applyBorder="1" applyAlignment="1" applyProtection="1">
      <alignment horizontal="center" vertical="center" wrapText="1"/>
      <protection/>
    </xf>
    <xf numFmtId="0" fontId="0" fillId="34" borderId="0" xfId="0" applyFill="1" applyBorder="1" applyAlignment="1" applyProtection="1">
      <alignment vertical="center"/>
      <protection/>
    </xf>
    <xf numFmtId="0" fontId="10" fillId="34" borderId="0" xfId="0" applyFont="1" applyFill="1" applyBorder="1" applyAlignment="1" applyProtection="1">
      <alignment vertical="center"/>
      <protection/>
    </xf>
    <xf numFmtId="0" fontId="1" fillId="35" borderId="13" xfId="0" applyNumberFormat="1" applyFont="1" applyFill="1" applyBorder="1" applyAlignment="1" applyProtection="1">
      <alignment horizontal="center" vertical="center" wrapText="1"/>
      <protection/>
    </xf>
    <xf numFmtId="0" fontId="0" fillId="35" borderId="13" xfId="0" applyFill="1" applyBorder="1" applyAlignment="1" applyProtection="1">
      <alignment horizontal="center" vertical="center"/>
      <protection/>
    </xf>
    <xf numFmtId="0" fontId="0" fillId="35" borderId="13" xfId="0" applyFill="1" applyBorder="1" applyAlignment="1" applyProtection="1">
      <alignment/>
      <protection/>
    </xf>
    <xf numFmtId="0" fontId="27" fillId="33" borderId="0" xfId="0" applyNumberFormat="1" applyFont="1" applyFill="1" applyBorder="1" applyAlignment="1" applyProtection="1">
      <alignment horizontal="right"/>
      <protection/>
    </xf>
    <xf numFmtId="0" fontId="27" fillId="33" borderId="0" xfId="0" applyFont="1" applyFill="1" applyBorder="1" applyAlignment="1" applyProtection="1">
      <alignment horizontal="right"/>
      <protection/>
    </xf>
    <xf numFmtId="0" fontId="0" fillId="0" borderId="0" xfId="0" applyBorder="1" applyAlignment="1" applyProtection="1">
      <alignment wrapText="1"/>
      <protection/>
    </xf>
    <xf numFmtId="0" fontId="1" fillId="38" borderId="25" xfId="0" applyNumberFormat="1" applyFont="1" applyFill="1" applyBorder="1" applyAlignment="1" applyProtection="1">
      <alignment horizontal="center" vertical="top" wrapText="1"/>
      <protection/>
    </xf>
    <xf numFmtId="0" fontId="1" fillId="38" borderId="27" xfId="0" applyFont="1" applyFill="1" applyBorder="1" applyAlignment="1" applyProtection="1">
      <alignment horizontal="center" vertical="top"/>
      <protection/>
    </xf>
    <xf numFmtId="0" fontId="1" fillId="38" borderId="11" xfId="0" applyFont="1" applyFill="1" applyBorder="1" applyAlignment="1" applyProtection="1">
      <alignment horizontal="center" vertical="top"/>
      <protection/>
    </xf>
    <xf numFmtId="0" fontId="1" fillId="38" borderId="10" xfId="0" applyFont="1" applyFill="1" applyBorder="1" applyAlignment="1" applyProtection="1">
      <alignment horizontal="center" vertical="top"/>
      <protection/>
    </xf>
    <xf numFmtId="0" fontId="26" fillId="33" borderId="0" xfId="0" applyNumberFormat="1" applyFont="1" applyFill="1" applyBorder="1" applyAlignment="1" applyProtection="1">
      <alignment horizontal="right"/>
      <protection/>
    </xf>
    <xf numFmtId="0" fontId="26" fillId="33" borderId="0" xfId="0" applyFont="1" applyFill="1" applyBorder="1" applyAlignment="1" applyProtection="1">
      <alignment horizontal="right"/>
      <protection/>
    </xf>
    <xf numFmtId="0" fontId="1" fillId="35" borderId="21" xfId="0" applyNumberFormat="1" applyFont="1" applyFill="1" applyBorder="1" applyAlignment="1" applyProtection="1">
      <alignment horizontal="center" vertical="center" wrapText="1"/>
      <protection/>
    </xf>
    <xf numFmtId="0" fontId="1" fillId="35" borderId="14" xfId="0" applyNumberFormat="1" applyFont="1" applyFill="1" applyBorder="1" applyAlignment="1" applyProtection="1">
      <alignment horizontal="center" vertical="center" wrapText="1"/>
      <protection/>
    </xf>
    <xf numFmtId="0" fontId="1" fillId="36" borderId="27" xfId="0" applyNumberFormat="1" applyFont="1" applyFill="1" applyBorder="1" applyAlignment="1" applyProtection="1">
      <alignment horizontal="center" vertical="center" wrapText="1"/>
      <protection/>
    </xf>
    <xf numFmtId="0" fontId="1" fillId="38" borderId="27" xfId="0" applyNumberFormat="1" applyFont="1" applyFill="1" applyBorder="1" applyAlignment="1" applyProtection="1">
      <alignment horizontal="center" vertical="center" wrapText="1"/>
      <protection/>
    </xf>
  </cellXfs>
  <cellStyles count="4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tiz" xfId="46"/>
    <cellStyle name="Schlecht" xfId="47"/>
    <cellStyle name="Überschrift" xfId="48"/>
    <cellStyle name="Überschrift 1" xfId="49"/>
    <cellStyle name="Überschrift 2" xfId="50"/>
    <cellStyle name="Überschrift 3" xfId="51"/>
    <cellStyle name="Überschrift 4" xfId="52"/>
    <cellStyle name="Verknüpfte Zelle" xfId="53"/>
    <cellStyle name="Warnender Text" xfId="54"/>
    <cellStyle name="Zelle überprüfen" xfId="55"/>
  </cellStyles>
  <dxfs count="185">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rgb="FF000000"/>
      </font>
      <fill>
        <patternFill>
          <bgColor rgb="FF00FF00"/>
        </patternFill>
      </fill>
      <border/>
    </dxf>
    <dxf>
      <font>
        <color rgb="FF000000"/>
      </font>
      <fill>
        <patternFill>
          <bgColor rgb="FFFFFF00"/>
        </patternFill>
      </fill>
      <border/>
    </dxf>
    <dxf>
      <font>
        <color rgb="FF0000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457200</xdr:colOff>
      <xdr:row>2</xdr:row>
      <xdr:rowOff>19050</xdr:rowOff>
    </xdr:to>
    <xdr:pic>
      <xdr:nvPicPr>
        <xdr:cNvPr id="1" name="Grafik 3"/>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180975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7</xdr:row>
      <xdr:rowOff>28575</xdr:rowOff>
    </xdr:from>
    <xdr:ext cx="95250" cy="228600"/>
    <xdr:sp fLocksText="0">
      <xdr:nvSpPr>
        <xdr:cNvPr id="1" name="Text Box 2"/>
        <xdr:cNvSpPr txBox="1">
          <a:spLocks noChangeArrowheads="1"/>
        </xdr:cNvSpPr>
      </xdr:nvSpPr>
      <xdr:spPr>
        <a:xfrm>
          <a:off x="1143000" y="23431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180975</xdr:colOff>
      <xdr:row>2</xdr:row>
      <xdr:rowOff>19050</xdr:rowOff>
    </xdr:to>
    <xdr:pic>
      <xdr:nvPicPr>
        <xdr:cNvPr id="2" name="Grafik 7"/>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5"/>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238125</xdr:colOff>
      <xdr:row>8</xdr:row>
      <xdr:rowOff>28575</xdr:rowOff>
    </xdr:from>
    <xdr:ext cx="95250" cy="228600"/>
    <xdr:sp fLocksText="0">
      <xdr:nvSpPr>
        <xdr:cNvPr id="2" name="Text Box 6"/>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3" name="Grafik 5"/>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8"/>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25050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C11"/>
  <sheetViews>
    <sheetView tabSelected="1" zoomScalePageLayoutView="0" workbookViewId="0" topLeftCell="A1">
      <selection activeCell="D80" sqref="D80"/>
    </sheetView>
  </sheetViews>
  <sheetFormatPr defaultColWidth="11.5546875" defaultRowHeight="15"/>
  <cols>
    <col min="1" max="1" width="1.77734375" style="95" customWidth="1"/>
    <col min="2" max="2" width="8.77734375" style="95" customWidth="1"/>
    <col min="3" max="3" width="10.77734375" style="95" customWidth="1"/>
    <col min="4" max="16384" width="11.5546875" style="95" customWidth="1"/>
  </cols>
  <sheetData>
    <row r="1" ht="9.75" customHeight="1">
      <c r="A1" s="94">
        <v>0</v>
      </c>
    </row>
    <row r="2" spans="1:3" s="97" customFormat="1" ht="36.75">
      <c r="A2" s="92"/>
      <c r="B2" s="96"/>
      <c r="C2" s="96"/>
    </row>
    <row r="3" s="97" customFormat="1" ht="15.75" customHeight="1"/>
    <row r="4" s="99" customFormat="1" ht="15.75">
      <c r="A4" s="98"/>
    </row>
    <row r="5" ht="15.75">
      <c r="A5" s="100"/>
    </row>
    <row r="6" ht="15.75">
      <c r="A6" s="100"/>
    </row>
    <row r="7" ht="15.75">
      <c r="A7" s="100"/>
    </row>
    <row r="8" ht="15.75">
      <c r="A8" s="100"/>
    </row>
    <row r="9" ht="15.75">
      <c r="A9" s="100"/>
    </row>
    <row r="10" ht="15.75">
      <c r="A10" s="100"/>
    </row>
    <row r="11" ht="15.75">
      <c r="A11" s="100"/>
    </row>
  </sheetData>
  <sheetProtection password="C796" sheet="1" objects="1" scenarios="1" selectLockedCells="1"/>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pageSetUpPr fitToPage="1"/>
  </sheetPr>
  <dimension ref="A1:Y24"/>
  <sheetViews>
    <sheetView zoomScalePageLayoutView="0" workbookViewId="0" topLeftCell="A1">
      <selection activeCell="C9" sqref="C9"/>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8867187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48"/>
      <c r="G2" s="149"/>
      <c r="H2" s="149"/>
      <c r="I2" s="149"/>
      <c r="J2" s="149"/>
      <c r="K2" s="149"/>
      <c r="L2" s="149"/>
      <c r="M2" s="149"/>
      <c r="N2" s="149"/>
      <c r="O2" s="52"/>
      <c r="P2" s="6"/>
      <c r="Q2" s="7"/>
    </row>
    <row r="3" spans="1:16" ht="15.75" customHeight="1">
      <c r="A3" s="18"/>
      <c r="B3" s="101" t="s">
        <v>65</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66</v>
      </c>
      <c r="D5" s="64"/>
      <c r="E5" s="108" t="s">
        <v>67</v>
      </c>
      <c r="F5" s="109"/>
      <c r="G5" s="66"/>
      <c r="H5" s="112" t="s">
        <v>69</v>
      </c>
      <c r="I5" s="113"/>
      <c r="J5" s="66"/>
      <c r="K5" s="125" t="s">
        <v>70</v>
      </c>
      <c r="L5" s="126"/>
      <c r="M5" s="64"/>
      <c r="N5" s="122" t="s">
        <v>71</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68</v>
      </c>
      <c r="F7" s="48" t="s">
        <v>3</v>
      </c>
      <c r="G7" s="69"/>
      <c r="H7" s="49" t="s">
        <v>68</v>
      </c>
      <c r="I7" s="49" t="s">
        <v>3</v>
      </c>
      <c r="J7" s="69"/>
      <c r="K7" s="83" t="s">
        <v>68</v>
      </c>
      <c r="L7" s="84" t="s">
        <v>3</v>
      </c>
      <c r="M7" s="71"/>
      <c r="N7" s="124"/>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45"/>
      <c r="L8" s="45"/>
      <c r="M8" s="71">
        <f aca="true" t="shared" si="6" ref="M8:M13">(K8*60)+L8</f>
        <v>0</v>
      </c>
      <c r="N8" s="50" t="str">
        <f aca="true" t="shared" si="7" ref="N8:N13">IF(OR(C8&lt;=0,M8&lt;=0,M8&gt;1440)," ",(C8*(M8^0.5)/21.9))</f>
        <v> </v>
      </c>
      <c r="O8" s="67"/>
      <c r="P8" s="10"/>
      <c r="Q8" s="22"/>
      <c r="R8" s="23"/>
    </row>
    <row r="9" spans="1:17"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72</v>
      </c>
      <c r="O15" s="74"/>
      <c r="P15" s="15"/>
      <c r="Q15" s="9"/>
    </row>
    <row r="16" spans="1:17" ht="18" customHeight="1">
      <c r="A16" s="53"/>
      <c r="B16" s="70" t="s">
        <v>73</v>
      </c>
      <c r="C16" s="54"/>
      <c r="D16" s="68"/>
      <c r="E16" s="68"/>
      <c r="F16" s="68"/>
      <c r="G16" s="69"/>
      <c r="H16" s="54"/>
      <c r="I16" s="54"/>
      <c r="J16" s="69"/>
      <c r="K16" s="54"/>
      <c r="L16" s="54"/>
      <c r="M16" s="71"/>
      <c r="N16" s="150"/>
      <c r="O16" s="74"/>
      <c r="P16" s="21"/>
      <c r="Q16" s="9"/>
    </row>
    <row r="17" spans="1:17" ht="18" customHeight="1">
      <c r="A17" s="53"/>
      <c r="B17" s="121" t="s">
        <v>74</v>
      </c>
      <c r="C17" s="121"/>
      <c r="D17" s="121"/>
      <c r="E17" s="121"/>
      <c r="F17" s="121"/>
      <c r="G17" s="121"/>
      <c r="H17" s="121"/>
      <c r="I17" s="121"/>
      <c r="J17" s="121"/>
      <c r="K17" s="121"/>
      <c r="L17" s="121"/>
      <c r="M17" s="72"/>
      <c r="N17" s="151"/>
      <c r="O17" s="74"/>
      <c r="P17" s="21"/>
      <c r="Q17" s="9"/>
    </row>
    <row r="18" spans="1:17" ht="18" customHeight="1">
      <c r="A18" s="53"/>
      <c r="B18" s="118" t="s">
        <v>75</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76</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77</v>
      </c>
      <c r="C20" s="118"/>
      <c r="D20" s="118"/>
      <c r="E20" s="118"/>
      <c r="F20" s="118"/>
      <c r="G20" s="118"/>
      <c r="H20" s="118"/>
      <c r="I20" s="119" t="str">
        <f>IF(N18=" "," ",IF(N18&lt;=2.5,"Geen maatregelen noodzakelijk.",IF(AND(N18&gt;2.5,N18&lt;=5),"Maatregelen noodzakelijk.",IF(N18&gt;5,"Werktijd moet worden verlaagd.","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8">
      <c r="A22" s="76"/>
      <c r="B22" s="103" t="s">
        <v>78</v>
      </c>
      <c r="C22" s="104"/>
      <c r="D22" s="104"/>
      <c r="E22" s="104"/>
      <c r="F22" s="104"/>
      <c r="G22" s="104"/>
      <c r="H22" s="104"/>
      <c r="I22" s="78"/>
      <c r="J22" s="78"/>
      <c r="K22" s="78"/>
      <c r="L22" s="78"/>
      <c r="M22" s="78"/>
      <c r="N22" s="78"/>
      <c r="O22" s="74"/>
      <c r="P22" s="9"/>
      <c r="Q22" s="9"/>
    </row>
    <row r="23" spans="1:17" ht="131.25" customHeight="1">
      <c r="A23" s="79"/>
      <c r="B23" s="105" t="s">
        <v>79</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"Geen maatregelen noodzakelijk."</formula>
    </cfRule>
    <cfRule type="cellIs" priority="13" dxfId="183" operator="equal" stopIfTrue="1">
      <formula>"Maatregelen noodzakelijk."</formula>
    </cfRule>
    <cfRule type="cellIs" priority="14" dxfId="184" operator="equal" stopIfTrue="1">
      <formula>"Werktijd moet worden verlaagd."</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1.664062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231</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225</v>
      </c>
      <c r="D5" s="64"/>
      <c r="E5" s="108" t="s">
        <v>226</v>
      </c>
      <c r="F5" s="109"/>
      <c r="G5" s="66"/>
      <c r="H5" s="112" t="s">
        <v>227</v>
      </c>
      <c r="I5" s="113"/>
      <c r="J5" s="66"/>
      <c r="K5" s="125" t="s">
        <v>228</v>
      </c>
      <c r="L5" s="126"/>
      <c r="M5" s="64"/>
      <c r="N5" s="122" t="s">
        <v>229</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183</v>
      </c>
      <c r="F7" s="48" t="s">
        <v>184</v>
      </c>
      <c r="G7" s="69"/>
      <c r="H7" s="49" t="s">
        <v>183</v>
      </c>
      <c r="I7" s="49" t="s">
        <v>184</v>
      </c>
      <c r="J7" s="69"/>
      <c r="K7" s="83" t="s">
        <v>183</v>
      </c>
      <c r="L7" s="84" t="s">
        <v>184</v>
      </c>
      <c r="M7" s="71"/>
      <c r="N7" s="124"/>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8"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c r="R9" s="89"/>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230</v>
      </c>
      <c r="O15" s="74"/>
      <c r="P15" s="15"/>
      <c r="Q15" s="9"/>
    </row>
    <row r="16" spans="1:17" ht="18" customHeight="1">
      <c r="A16" s="53"/>
      <c r="B16" s="70" t="s">
        <v>127</v>
      </c>
      <c r="C16" s="54"/>
      <c r="D16" s="68"/>
      <c r="E16" s="68"/>
      <c r="F16" s="68"/>
      <c r="G16" s="69"/>
      <c r="H16" s="54"/>
      <c r="I16" s="54"/>
      <c r="J16" s="69"/>
      <c r="K16" s="54"/>
      <c r="L16" s="54"/>
      <c r="M16" s="71"/>
      <c r="N16" s="123"/>
      <c r="O16" s="74"/>
      <c r="P16" s="21"/>
      <c r="Q16" s="9"/>
    </row>
    <row r="17" spans="1:17" ht="18" customHeight="1">
      <c r="A17" s="53"/>
      <c r="B17" s="121" t="s">
        <v>219</v>
      </c>
      <c r="C17" s="121"/>
      <c r="D17" s="121"/>
      <c r="E17" s="121"/>
      <c r="F17" s="121"/>
      <c r="G17" s="121"/>
      <c r="H17" s="121"/>
      <c r="I17" s="121"/>
      <c r="J17" s="121"/>
      <c r="K17" s="121"/>
      <c r="L17" s="121"/>
      <c r="M17" s="72"/>
      <c r="N17" s="124"/>
      <c r="O17" s="74"/>
      <c r="P17" s="21"/>
      <c r="Q17" s="9"/>
    </row>
    <row r="18" spans="1:17" ht="18" customHeight="1">
      <c r="A18" s="53"/>
      <c r="B18" s="118" t="s">
        <v>220</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221</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224</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8">
      <c r="A22" s="76"/>
      <c r="B22" s="103" t="s">
        <v>222</v>
      </c>
      <c r="C22" s="104"/>
      <c r="D22" s="104"/>
      <c r="E22" s="104"/>
      <c r="F22" s="104"/>
      <c r="G22" s="104"/>
      <c r="H22" s="104"/>
      <c r="I22" s="78"/>
      <c r="J22" s="78"/>
      <c r="K22" s="78"/>
      <c r="L22" s="78"/>
      <c r="M22" s="78"/>
      <c r="N22" s="78"/>
      <c r="O22" s="74"/>
      <c r="P22" s="9"/>
      <c r="Q22" s="9"/>
    </row>
    <row r="23" spans="1:17" ht="131.25" customHeight="1">
      <c r="A23" s="79"/>
      <c r="B23" s="105" t="s">
        <v>223</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242</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252</v>
      </c>
      <c r="D5" s="64"/>
      <c r="E5" s="108" t="s">
        <v>237</v>
      </c>
      <c r="F5" s="109"/>
      <c r="G5" s="66"/>
      <c r="H5" s="112" t="s">
        <v>239</v>
      </c>
      <c r="I5" s="113"/>
      <c r="J5" s="66"/>
      <c r="K5" s="125" t="s">
        <v>251</v>
      </c>
      <c r="L5" s="126"/>
      <c r="M5" s="64"/>
      <c r="N5" s="122" t="s">
        <v>240</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238</v>
      </c>
      <c r="F7" s="48" t="s">
        <v>168</v>
      </c>
      <c r="G7" s="69"/>
      <c r="H7" s="49" t="s">
        <v>238</v>
      </c>
      <c r="I7" s="49" t="s">
        <v>168</v>
      </c>
      <c r="J7" s="69"/>
      <c r="K7" s="83" t="s">
        <v>238</v>
      </c>
      <c r="L7" s="84" t="s">
        <v>168</v>
      </c>
      <c r="M7" s="71"/>
      <c r="N7" s="124"/>
      <c r="O7" s="67"/>
      <c r="P7" s="21"/>
      <c r="Q7" s="9"/>
    </row>
    <row r="8" spans="1:18" ht="15">
      <c r="A8" s="53"/>
      <c r="B8" s="34" t="s">
        <v>244</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245</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246</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247</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248</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249</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250</v>
      </c>
      <c r="O15" s="74"/>
      <c r="P15" s="15"/>
      <c r="Q15" s="9"/>
    </row>
    <row r="16" spans="1:17" ht="18" customHeight="1">
      <c r="A16" s="53"/>
      <c r="B16" s="70" t="s">
        <v>241</v>
      </c>
      <c r="C16" s="54"/>
      <c r="D16" s="68"/>
      <c r="E16" s="68"/>
      <c r="F16" s="68"/>
      <c r="G16" s="69"/>
      <c r="H16" s="54"/>
      <c r="I16" s="54"/>
      <c r="J16" s="69"/>
      <c r="K16" s="54"/>
      <c r="L16" s="54"/>
      <c r="M16" s="71"/>
      <c r="N16" s="123"/>
      <c r="O16" s="74"/>
      <c r="P16" s="21"/>
      <c r="Q16" s="9"/>
    </row>
    <row r="17" spans="1:17" ht="18" customHeight="1">
      <c r="A17" s="53"/>
      <c r="B17" s="121" t="s">
        <v>232</v>
      </c>
      <c r="C17" s="121"/>
      <c r="D17" s="121"/>
      <c r="E17" s="121"/>
      <c r="F17" s="121"/>
      <c r="G17" s="121"/>
      <c r="H17" s="121"/>
      <c r="I17" s="121"/>
      <c r="J17" s="121"/>
      <c r="K17" s="121"/>
      <c r="L17" s="121"/>
      <c r="M17" s="72"/>
      <c r="N17" s="124"/>
      <c r="O17" s="74"/>
      <c r="P17" s="21"/>
      <c r="Q17" s="9"/>
    </row>
    <row r="18" spans="1:17" ht="18" customHeight="1">
      <c r="A18" s="53"/>
      <c r="B18" s="118" t="s">
        <v>233</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234</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235</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8">
      <c r="A22" s="76"/>
      <c r="B22" s="103" t="s">
        <v>243</v>
      </c>
      <c r="C22" s="104"/>
      <c r="D22" s="104"/>
      <c r="E22" s="104"/>
      <c r="F22" s="104"/>
      <c r="G22" s="104"/>
      <c r="H22" s="104"/>
      <c r="I22" s="78"/>
      <c r="J22" s="78"/>
      <c r="K22" s="78"/>
      <c r="L22" s="78"/>
      <c r="M22" s="78"/>
      <c r="N22" s="78"/>
      <c r="O22" s="74"/>
      <c r="P22" s="9"/>
      <c r="Q22" s="9"/>
    </row>
    <row r="23" spans="1:17" ht="131.25" customHeight="1">
      <c r="A23" s="79"/>
      <c r="B23" s="105" t="s">
        <v>236</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Y23"/>
  <sheetViews>
    <sheetView zoomScalePageLayoutView="0" workbookViewId="0" topLeftCell="A1">
      <selection activeCell="L12" sqref="L12"/>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140</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81" customHeight="1">
      <c r="A5" s="53"/>
      <c r="B5" s="54"/>
      <c r="C5" s="122" t="s">
        <v>141</v>
      </c>
      <c r="D5" s="64"/>
      <c r="E5" s="108" t="s">
        <v>253</v>
      </c>
      <c r="F5" s="152"/>
      <c r="G5" s="66"/>
      <c r="H5" s="112" t="s">
        <v>254</v>
      </c>
      <c r="I5" s="153"/>
      <c r="J5" s="66"/>
      <c r="K5" s="125" t="s">
        <v>142</v>
      </c>
      <c r="L5" s="133"/>
      <c r="M5" s="64"/>
      <c r="N5" s="122" t="s">
        <v>143</v>
      </c>
      <c r="O5" s="67"/>
      <c r="P5" s="14"/>
      <c r="Q5" s="9"/>
      <c r="R5" s="116"/>
      <c r="S5" s="116"/>
      <c r="T5" s="116"/>
      <c r="U5" s="116"/>
      <c r="V5" s="116"/>
      <c r="W5" s="116"/>
      <c r="X5" s="116"/>
      <c r="Y5" s="117"/>
    </row>
    <row r="6" spans="1:17" ht="14.25" customHeight="1">
      <c r="A6" s="53"/>
      <c r="B6" s="54"/>
      <c r="C6" s="151"/>
      <c r="D6" s="65"/>
      <c r="E6" s="48" t="s">
        <v>40</v>
      </c>
      <c r="F6" s="48" t="s">
        <v>42</v>
      </c>
      <c r="G6" s="69"/>
      <c r="H6" s="49" t="s">
        <v>40</v>
      </c>
      <c r="I6" s="49" t="s">
        <v>42</v>
      </c>
      <c r="J6" s="69"/>
      <c r="K6" s="83" t="s">
        <v>40</v>
      </c>
      <c r="L6" s="84" t="s">
        <v>42</v>
      </c>
      <c r="M6" s="71"/>
      <c r="N6" s="151"/>
      <c r="O6" s="67"/>
      <c r="P6" s="21"/>
      <c r="Q6" s="9"/>
    </row>
    <row r="7" spans="1:18" ht="15">
      <c r="A7" s="53"/>
      <c r="B7" s="34" t="s">
        <v>152</v>
      </c>
      <c r="C7" s="33"/>
      <c r="D7" s="65"/>
      <c r="E7" s="36" t="str">
        <f aca="true" t="shared" si="0" ref="E7:E12">IF(C7&lt;=0," ",IF(G7&gt;=24,"&gt;24",TRUNC(G7)))</f>
        <v> </v>
      </c>
      <c r="F7" s="36" t="str">
        <f aca="true" t="shared" si="1" ref="F7:F12">IF(C7&lt;=0," ",IF(G7&gt;=24,"",(G7-E7)*60))</f>
        <v> </v>
      </c>
      <c r="G7" s="71" t="str">
        <f aca="true" t="shared" si="2" ref="G7:G12">IF(C7&lt;=0," ",(8*2.5*2.5/(C7*C7)))</f>
        <v> </v>
      </c>
      <c r="H7" s="36" t="str">
        <f aca="true" t="shared" si="3" ref="H7:H12">IF(C7&lt;=0," ",IF(J7&gt;=24,"&gt;24",TRUNC(J7)))</f>
        <v> </v>
      </c>
      <c r="I7" s="36" t="str">
        <f aca="true" t="shared" si="4" ref="I7:I12">IF(C7&lt;=0," ",IF(J7&gt;=24,"",(J7-H7)*60))</f>
        <v> </v>
      </c>
      <c r="J7" s="82">
        <f aca="true" t="shared" si="5" ref="J7:J12">IF(C7&lt;=0,"",(8*5*5/(C7*C7)))</f>
      </c>
      <c r="K7" s="38"/>
      <c r="L7" s="38"/>
      <c r="M7" s="71">
        <f aca="true" t="shared" si="6" ref="M7:M12">(K7*60)+L7</f>
        <v>0</v>
      </c>
      <c r="N7" s="46" t="str">
        <f aca="true" t="shared" si="7" ref="N7:N12">IF(OR(C7&lt;=0,M7&lt;=0,M7&gt;1440)," ",(C7*(M7^0.5)/21.9))</f>
        <v> </v>
      </c>
      <c r="O7" s="67"/>
      <c r="P7" s="10"/>
      <c r="Q7" s="22"/>
      <c r="R7" s="23"/>
    </row>
    <row r="8" spans="1:17" ht="15">
      <c r="A8" s="53"/>
      <c r="B8" s="34" t="s">
        <v>153</v>
      </c>
      <c r="C8" s="31"/>
      <c r="D8" s="65"/>
      <c r="E8" s="36" t="str">
        <f t="shared" si="0"/>
        <v> </v>
      </c>
      <c r="F8" s="36" t="str">
        <f t="shared" si="1"/>
        <v> </v>
      </c>
      <c r="G8" s="71" t="str">
        <f t="shared" si="2"/>
        <v> </v>
      </c>
      <c r="H8" s="36" t="str">
        <f t="shared" si="3"/>
        <v> </v>
      </c>
      <c r="I8" s="36" t="str">
        <f t="shared" si="4"/>
        <v> </v>
      </c>
      <c r="J8" s="82">
        <f t="shared" si="5"/>
      </c>
      <c r="K8" s="43"/>
      <c r="L8" s="45"/>
      <c r="M8" s="71">
        <f t="shared" si="6"/>
        <v>0</v>
      </c>
      <c r="N8" s="46" t="str">
        <f t="shared" si="7"/>
        <v> </v>
      </c>
      <c r="O8" s="67"/>
      <c r="P8" s="10"/>
      <c r="Q8" s="22"/>
    </row>
    <row r="9" spans="1:17" ht="15">
      <c r="A9" s="53"/>
      <c r="B9" s="34" t="s">
        <v>154</v>
      </c>
      <c r="C9" s="31"/>
      <c r="D9" s="65"/>
      <c r="E9" s="36" t="str">
        <f t="shared" si="0"/>
        <v> </v>
      </c>
      <c r="F9" s="36" t="str">
        <f t="shared" si="1"/>
        <v> </v>
      </c>
      <c r="G9" s="71" t="str">
        <f t="shared" si="2"/>
        <v> </v>
      </c>
      <c r="H9" s="36" t="str">
        <f t="shared" si="3"/>
        <v> </v>
      </c>
      <c r="I9" s="36" t="str">
        <f t="shared" si="4"/>
        <v> </v>
      </c>
      <c r="J9" s="82">
        <f t="shared" si="5"/>
      </c>
      <c r="K9" s="41"/>
      <c r="L9" s="38"/>
      <c r="M9" s="71">
        <f t="shared" si="6"/>
        <v>0</v>
      </c>
      <c r="N9" s="46" t="str">
        <f t="shared" si="7"/>
        <v> </v>
      </c>
      <c r="O9" s="67"/>
      <c r="P9" s="10"/>
      <c r="Q9" s="22"/>
    </row>
    <row r="10" spans="1:17" ht="15">
      <c r="A10" s="53"/>
      <c r="B10" s="34" t="s">
        <v>155</v>
      </c>
      <c r="C10" s="32"/>
      <c r="D10" s="65"/>
      <c r="E10" s="36" t="str">
        <f t="shared" si="0"/>
        <v> </v>
      </c>
      <c r="F10" s="36" t="str">
        <f t="shared" si="1"/>
        <v> </v>
      </c>
      <c r="G10" s="71" t="str">
        <f t="shared" si="2"/>
        <v> </v>
      </c>
      <c r="H10" s="36" t="str">
        <f t="shared" si="3"/>
        <v> </v>
      </c>
      <c r="I10" s="36" t="str">
        <f t="shared" si="4"/>
        <v> </v>
      </c>
      <c r="J10" s="82">
        <f t="shared" si="5"/>
      </c>
      <c r="K10" s="42"/>
      <c r="L10" s="38"/>
      <c r="M10" s="71">
        <f t="shared" si="6"/>
        <v>0</v>
      </c>
      <c r="N10" s="46" t="str">
        <f t="shared" si="7"/>
        <v> </v>
      </c>
      <c r="O10" s="67"/>
      <c r="P10" s="10"/>
      <c r="Q10" s="22"/>
    </row>
    <row r="11" spans="1:17" ht="15">
      <c r="A11" s="53"/>
      <c r="B11" s="34" t="s">
        <v>156</v>
      </c>
      <c r="C11" s="33"/>
      <c r="D11" s="65"/>
      <c r="E11" s="36" t="str">
        <f t="shared" si="0"/>
        <v> </v>
      </c>
      <c r="F11" s="36" t="str">
        <f t="shared" si="1"/>
        <v> </v>
      </c>
      <c r="G11" s="71" t="str">
        <f t="shared" si="2"/>
        <v> </v>
      </c>
      <c r="H11" s="36" t="str">
        <f t="shared" si="3"/>
        <v> </v>
      </c>
      <c r="I11" s="36" t="str">
        <f t="shared" si="4"/>
        <v> </v>
      </c>
      <c r="J11" s="82">
        <f t="shared" si="5"/>
      </c>
      <c r="K11" s="43"/>
      <c r="L11" s="38"/>
      <c r="M11" s="71">
        <f t="shared" si="6"/>
        <v>0</v>
      </c>
      <c r="N11" s="46" t="str">
        <f t="shared" si="7"/>
        <v> </v>
      </c>
      <c r="O11" s="67"/>
      <c r="P11" s="10"/>
      <c r="Q11" s="22"/>
    </row>
    <row r="12" spans="1:17" ht="15">
      <c r="A12" s="53"/>
      <c r="B12" s="34" t="s">
        <v>157</v>
      </c>
      <c r="C12" s="32"/>
      <c r="D12" s="65"/>
      <c r="E12" s="36" t="str">
        <f t="shared" si="0"/>
        <v> </v>
      </c>
      <c r="F12" s="36" t="str">
        <f t="shared" si="1"/>
        <v> </v>
      </c>
      <c r="G12" s="71" t="str">
        <f t="shared" si="2"/>
        <v> </v>
      </c>
      <c r="H12" s="36" t="str">
        <f t="shared" si="3"/>
        <v> </v>
      </c>
      <c r="I12" s="36" t="str">
        <f t="shared" si="4"/>
        <v> </v>
      </c>
      <c r="J12" s="82">
        <f t="shared" si="5"/>
      </c>
      <c r="K12" s="44"/>
      <c r="L12" s="38"/>
      <c r="M12" s="71">
        <f t="shared" si="6"/>
        <v>0</v>
      </c>
      <c r="N12" s="47" t="str">
        <f t="shared" si="7"/>
        <v> </v>
      </c>
      <c r="O12" s="67"/>
      <c r="P12" s="10"/>
      <c r="Q12" s="22"/>
    </row>
    <row r="13" spans="1:17" ht="15">
      <c r="A13" s="53"/>
      <c r="B13" s="54"/>
      <c r="C13" s="54"/>
      <c r="D13" s="65"/>
      <c r="E13" s="68"/>
      <c r="F13" s="68"/>
      <c r="G13" s="69"/>
      <c r="H13" s="54"/>
      <c r="I13" s="54"/>
      <c r="J13" s="69"/>
      <c r="K13" s="54"/>
      <c r="L13" s="54"/>
      <c r="M13" s="71">
        <f>SUM(M7:M12)</f>
        <v>0</v>
      </c>
      <c r="N13" s="54"/>
      <c r="O13" s="74"/>
      <c r="P13" s="11"/>
      <c r="Q13" s="9"/>
    </row>
    <row r="14" spans="1:17" ht="18" customHeight="1">
      <c r="A14" s="53"/>
      <c r="B14" s="54"/>
      <c r="C14" s="54"/>
      <c r="D14" s="68"/>
      <c r="E14" s="68"/>
      <c r="F14" s="68"/>
      <c r="G14" s="69"/>
      <c r="H14" s="54"/>
      <c r="I14" s="54"/>
      <c r="J14" s="69"/>
      <c r="K14" s="54"/>
      <c r="L14" s="54"/>
      <c r="M14" s="64"/>
      <c r="N14" s="122" t="s">
        <v>144</v>
      </c>
      <c r="O14" s="74"/>
      <c r="P14" s="15"/>
      <c r="Q14" s="9"/>
    </row>
    <row r="15" spans="1:17" ht="18" customHeight="1">
      <c r="A15" s="53"/>
      <c r="B15" s="70" t="s">
        <v>145</v>
      </c>
      <c r="C15" s="54"/>
      <c r="D15" s="68"/>
      <c r="E15" s="68"/>
      <c r="F15" s="68"/>
      <c r="G15" s="69"/>
      <c r="H15" s="54"/>
      <c r="I15" s="54"/>
      <c r="J15" s="69"/>
      <c r="K15" s="54"/>
      <c r="L15" s="54"/>
      <c r="M15" s="71"/>
      <c r="N15" s="123"/>
      <c r="O15" s="74"/>
      <c r="P15" s="21"/>
      <c r="Q15" s="9"/>
    </row>
    <row r="16" spans="1:17" ht="18" customHeight="1">
      <c r="A16" s="53"/>
      <c r="B16" s="121" t="s">
        <v>146</v>
      </c>
      <c r="C16" s="121"/>
      <c r="D16" s="121"/>
      <c r="E16" s="121"/>
      <c r="F16" s="121"/>
      <c r="G16" s="121"/>
      <c r="H16" s="121"/>
      <c r="I16" s="121"/>
      <c r="J16" s="121"/>
      <c r="K16" s="121"/>
      <c r="L16" s="121"/>
      <c r="M16" s="72"/>
      <c r="N16" s="124"/>
      <c r="O16" s="74"/>
      <c r="P16" s="21"/>
      <c r="Q16" s="9"/>
    </row>
    <row r="17" spans="1:17" ht="18" customHeight="1">
      <c r="A17" s="53"/>
      <c r="B17" s="118" t="s">
        <v>147</v>
      </c>
      <c r="C17" s="118"/>
      <c r="D17" s="118"/>
      <c r="E17" s="118"/>
      <c r="F17" s="118"/>
      <c r="G17" s="118"/>
      <c r="H17" s="118"/>
      <c r="I17" s="118"/>
      <c r="J17" s="118"/>
      <c r="K17" s="118"/>
      <c r="L17" s="118"/>
      <c r="M17" s="72"/>
      <c r="N17" s="50" t="str">
        <f>IF(OR(SQRT(SUMSQ(N7:N12))=0,M13&gt;1440)," ",ROUND(N18,1))</f>
        <v> </v>
      </c>
      <c r="O17" s="74"/>
      <c r="P17" s="12"/>
      <c r="Q17" s="9"/>
    </row>
    <row r="18" spans="1:17" ht="18" customHeight="1">
      <c r="A18" s="53"/>
      <c r="B18" s="118" t="s">
        <v>148</v>
      </c>
      <c r="C18" s="118"/>
      <c r="D18" s="118"/>
      <c r="E18" s="118"/>
      <c r="F18" s="118"/>
      <c r="G18" s="118"/>
      <c r="H18" s="118"/>
      <c r="I18" s="73"/>
      <c r="J18" s="73"/>
      <c r="K18" s="73"/>
      <c r="L18" s="73"/>
      <c r="M18" s="71"/>
      <c r="N18" s="69" t="str">
        <f>IF(OR(SQRT(SUMSQ(N7:N12))=0,M13&gt;1440)," ",SQRT(SUMSQ(N7:N12)))</f>
        <v> </v>
      </c>
      <c r="O18" s="75"/>
      <c r="P18" s="13" t="str">
        <f>IF(OR(SUM(P7:P12)&lt;=0,N17=" ")," ",SUM(P7:P12))</f>
        <v> </v>
      </c>
      <c r="Q18" s="9"/>
    </row>
    <row r="19" spans="1:17" ht="18" customHeight="1">
      <c r="A19" s="53"/>
      <c r="B19" s="118" t="s">
        <v>149</v>
      </c>
      <c r="C19" s="118"/>
      <c r="D19" s="118"/>
      <c r="E19" s="118"/>
      <c r="F19" s="118"/>
      <c r="G19" s="118"/>
      <c r="H19" s="118"/>
      <c r="I19" s="119" t="str">
        <f>IF(N17=" "," ",IF(N17&lt;=2.5,"Não é necessária nenhuma acção.",IF(AND(N17&gt;2.5,N17&lt;=5),"É necessária uma acção.",IF(N17&gt;5,"A duração da exposição tem de ser reduzida."," "))))</f>
        <v> </v>
      </c>
      <c r="J19" s="120"/>
      <c r="K19" s="120"/>
      <c r="L19" s="120"/>
      <c r="M19" s="120"/>
      <c r="N19" s="120"/>
      <c r="O19" s="74"/>
      <c r="P19" s="9"/>
      <c r="Q19" s="9"/>
    </row>
    <row r="20" spans="1:17" ht="20.25" customHeight="1">
      <c r="A20" s="76"/>
      <c r="B20" s="68"/>
      <c r="C20" s="77"/>
      <c r="D20" s="77"/>
      <c r="E20" s="77"/>
      <c r="F20" s="54"/>
      <c r="G20" s="54"/>
      <c r="H20" s="54"/>
      <c r="I20" s="120"/>
      <c r="J20" s="120"/>
      <c r="K20" s="120"/>
      <c r="L20" s="120"/>
      <c r="M20" s="120"/>
      <c r="N20" s="120"/>
      <c r="O20" s="74"/>
      <c r="P20" s="9"/>
      <c r="Q20" s="9"/>
    </row>
    <row r="21" spans="1:17" ht="18">
      <c r="A21" s="76"/>
      <c r="B21" s="103" t="s">
        <v>150</v>
      </c>
      <c r="C21" s="104"/>
      <c r="D21" s="104"/>
      <c r="E21" s="104"/>
      <c r="F21" s="104"/>
      <c r="G21" s="104"/>
      <c r="H21" s="104"/>
      <c r="I21" s="78"/>
      <c r="J21" s="78"/>
      <c r="K21" s="78"/>
      <c r="L21" s="78"/>
      <c r="M21" s="78"/>
      <c r="N21" s="78"/>
      <c r="O21" s="74"/>
      <c r="P21" s="9"/>
      <c r="Q21" s="9"/>
    </row>
    <row r="22" spans="1:17" ht="131.25" customHeight="1">
      <c r="A22" s="79"/>
      <c r="B22" s="105" t="s">
        <v>151</v>
      </c>
      <c r="C22" s="105"/>
      <c r="D22" s="105"/>
      <c r="E22" s="105"/>
      <c r="F22" s="105"/>
      <c r="G22" s="105"/>
      <c r="H22" s="105"/>
      <c r="I22" s="105"/>
      <c r="J22" s="105"/>
      <c r="K22" s="105"/>
      <c r="L22" s="105"/>
      <c r="M22" s="105"/>
      <c r="N22" s="105"/>
      <c r="O22" s="80"/>
      <c r="P22" s="8"/>
      <c r="Q22" s="8"/>
    </row>
    <row r="23" spans="1:17" s="25" customFormat="1" ht="12.75">
      <c r="A23" s="1"/>
      <c r="B23" s="24"/>
      <c r="C23" s="3"/>
      <c r="D23" s="3"/>
      <c r="E23" s="3"/>
      <c r="F23" s="2"/>
      <c r="G23" s="1"/>
      <c r="H23" s="2"/>
      <c r="I23" s="2"/>
      <c r="J23" s="1"/>
      <c r="K23" s="2"/>
      <c r="L23" s="2"/>
      <c r="M23" s="4"/>
      <c r="N23" s="2"/>
      <c r="O23" s="2"/>
      <c r="P23" s="2"/>
      <c r="Q23" s="2"/>
    </row>
  </sheetData>
  <sheetProtection password="C796" sheet="1" objects="1" scenarios="1" selectLockedCells="1"/>
  <mergeCells count="16">
    <mergeCell ref="B3:N3"/>
    <mergeCell ref="B21:H21"/>
    <mergeCell ref="B22:N22"/>
    <mergeCell ref="F2:N2"/>
    <mergeCell ref="E5:F5"/>
    <mergeCell ref="H5:I5"/>
    <mergeCell ref="K5:L5"/>
    <mergeCell ref="N5:N6"/>
    <mergeCell ref="R5:Y5"/>
    <mergeCell ref="B18:H18"/>
    <mergeCell ref="B19:H19"/>
    <mergeCell ref="I19:N20"/>
    <mergeCell ref="B16:L16"/>
    <mergeCell ref="B17:L17"/>
    <mergeCell ref="N14:N16"/>
    <mergeCell ref="C5:C6"/>
  </mergeCells>
  <conditionalFormatting sqref="I21:N21">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7:K12">
    <cfRule type="cellIs" priority="4" dxfId="9" operator="between" stopIfTrue="1">
      <formula>0</formula>
      <formula>24</formula>
    </cfRule>
  </conditionalFormatting>
  <conditionalFormatting sqref="L7:L12">
    <cfRule type="cellIs" priority="5" dxfId="9" operator="between" stopIfTrue="1">
      <formula>0</formula>
      <formula>59</formula>
    </cfRule>
  </conditionalFormatting>
  <conditionalFormatting sqref="P17">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7">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19:N20">
    <cfRule type="cellIs" priority="12" dxfId="182" operator="equal" stopIfTrue="1">
      <formula>"Não é necessária nenhuma acção."</formula>
    </cfRule>
    <cfRule type="cellIs" priority="13" dxfId="183" operator="equal" stopIfTrue="1">
      <formula>"É necessária uma acção."</formula>
    </cfRule>
    <cfRule type="cellIs" priority="14" dxfId="184" operator="equal" stopIfTrue="1">
      <formula>"A duração da exposição tem de ser reduzida."</formula>
    </cfRule>
  </conditionalFormatting>
  <dataValidations count="3">
    <dataValidation type="decimal" operator="greaterThanOrEqual" allowBlank="1" showErrorMessage="1" errorTitle="Vibration magnitude" error="Value must not be less than zero" sqref="C7:C12">
      <formula1>0</formula1>
    </dataValidation>
    <dataValidation type="whole" allowBlank="1" showErrorMessage="1" errorTitle="Exposure duration - minutes" error="Value must not be less than zero" sqref="L7:L12">
      <formula1>0</formula1>
      <formula2>59</formula2>
    </dataValidation>
    <dataValidation type="whole" allowBlank="1" showInputMessage="1" showErrorMessage="1" sqref="K7:K12">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4.xml><?xml version="1.0" encoding="utf-8"?>
<worksheet xmlns="http://schemas.openxmlformats.org/spreadsheetml/2006/main" xmlns:r="http://schemas.openxmlformats.org/officeDocument/2006/relationships">
  <sheetPr codeName="Sheet12">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118</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119</v>
      </c>
      <c r="D5" s="64"/>
      <c r="E5" s="108" t="s">
        <v>120</v>
      </c>
      <c r="F5" s="109"/>
      <c r="G5" s="66"/>
      <c r="H5" s="112" t="s">
        <v>123</v>
      </c>
      <c r="I5" s="113"/>
      <c r="J5" s="66"/>
      <c r="K5" s="125" t="s">
        <v>124</v>
      </c>
      <c r="L5" s="126"/>
      <c r="M5" s="64"/>
      <c r="N5" s="122" t="s">
        <v>125</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88" t="s">
        <v>121</v>
      </c>
      <c r="F7" s="48" t="s">
        <v>122</v>
      </c>
      <c r="G7" s="69"/>
      <c r="H7" s="49" t="s">
        <v>121</v>
      </c>
      <c r="I7" s="49" t="s">
        <v>122</v>
      </c>
      <c r="J7" s="69"/>
      <c r="K7" s="83" t="s">
        <v>121</v>
      </c>
      <c r="L7" s="84" t="s">
        <v>122</v>
      </c>
      <c r="M7" s="71"/>
      <c r="N7" s="124"/>
      <c r="O7" s="67"/>
      <c r="P7" s="21"/>
      <c r="Q7" s="9"/>
    </row>
    <row r="8" spans="1:18" ht="15">
      <c r="A8" s="53"/>
      <c r="B8" s="34" t="s">
        <v>134</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135</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136</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137</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138</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139</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126</v>
      </c>
      <c r="O15" s="74"/>
      <c r="P15" s="15"/>
      <c r="Q15" s="9"/>
    </row>
    <row r="16" spans="1:17" ht="18" customHeight="1">
      <c r="A16" s="53"/>
      <c r="B16" s="70" t="s">
        <v>127</v>
      </c>
      <c r="C16" s="54"/>
      <c r="D16" s="68"/>
      <c r="E16" s="68"/>
      <c r="F16" s="68"/>
      <c r="G16" s="69"/>
      <c r="H16" s="54"/>
      <c r="I16" s="54"/>
      <c r="J16" s="69"/>
      <c r="K16" s="54"/>
      <c r="L16" s="54"/>
      <c r="M16" s="71"/>
      <c r="N16" s="123"/>
      <c r="O16" s="74"/>
      <c r="P16" s="21"/>
      <c r="Q16" s="9"/>
    </row>
    <row r="17" spans="1:17" ht="18" customHeight="1">
      <c r="A17" s="53"/>
      <c r="B17" s="121" t="s">
        <v>128</v>
      </c>
      <c r="C17" s="121"/>
      <c r="D17" s="121"/>
      <c r="E17" s="121"/>
      <c r="F17" s="121"/>
      <c r="G17" s="121"/>
      <c r="H17" s="121"/>
      <c r="I17" s="121"/>
      <c r="J17" s="121"/>
      <c r="K17" s="121"/>
      <c r="L17" s="121"/>
      <c r="M17" s="72"/>
      <c r="N17" s="124"/>
      <c r="O17" s="74"/>
      <c r="P17" s="21"/>
      <c r="Q17" s="9"/>
    </row>
    <row r="18" spans="1:17" ht="18" customHeight="1">
      <c r="A18" s="53"/>
      <c r="B18" s="118" t="s">
        <v>129</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130</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131</v>
      </c>
      <c r="C20" s="118"/>
      <c r="D20" s="118"/>
      <c r="E20" s="118"/>
      <c r="F20" s="118"/>
      <c r="G20" s="118"/>
      <c r="H20" s="118"/>
      <c r="I20" s="119" t="str">
        <f>IF(N18=" "," ",IF(N18&lt;=2.5,"Inga åtgärder behövs.",IF(AND(N18&gt;2.5,N18&lt;=5),"En minskning av risken är nödvändig.",IF(N18&gt;5,"Exponeringstiden måste minskas.","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8">
      <c r="A22" s="76"/>
      <c r="B22" s="103" t="s">
        <v>132</v>
      </c>
      <c r="C22" s="104"/>
      <c r="D22" s="104"/>
      <c r="E22" s="104"/>
      <c r="F22" s="104"/>
      <c r="G22" s="104"/>
      <c r="H22" s="104"/>
      <c r="I22" s="78"/>
      <c r="J22" s="78"/>
      <c r="K22" s="78"/>
      <c r="L22" s="78"/>
      <c r="M22" s="78"/>
      <c r="N22" s="78"/>
      <c r="O22" s="74"/>
      <c r="P22" s="9"/>
      <c r="Q22" s="9"/>
    </row>
    <row r="23" spans="1:17" ht="131.25" customHeight="1">
      <c r="A23" s="79"/>
      <c r="B23" s="105" t="s">
        <v>133</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"Inga åtgärder behövs."</formula>
    </cfRule>
    <cfRule type="cellIs" priority="13" dxfId="183" operator="equal" stopIfTrue="1">
      <formula>"En minskning av risken är nödvändig."</formula>
    </cfRule>
    <cfRule type="cellIs" priority="14" dxfId="184" operator="equal" stopIfTrue="1">
      <formula>"Exponeringstiden måste minskas."</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2.xml><?xml version="1.0" encoding="utf-8"?>
<worksheet xmlns="http://schemas.openxmlformats.org/spreadsheetml/2006/main" xmlns:r="http://schemas.openxmlformats.org/officeDocument/2006/relationships">
  <sheetPr codeName="Sheet13">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158</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9" t="s">
        <v>165</v>
      </c>
      <c r="D5" s="64"/>
      <c r="E5" s="108" t="s">
        <v>166</v>
      </c>
      <c r="F5" s="109"/>
      <c r="G5" s="66"/>
      <c r="H5" s="112" t="s">
        <v>169</v>
      </c>
      <c r="I5" s="113"/>
      <c r="J5" s="66"/>
      <c r="K5" s="125" t="s">
        <v>170</v>
      </c>
      <c r="L5" s="126"/>
      <c r="M5" s="64"/>
      <c r="N5" s="122" t="s">
        <v>171</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167</v>
      </c>
      <c r="F7" s="48" t="s">
        <v>168</v>
      </c>
      <c r="G7" s="69"/>
      <c r="H7" s="49" t="s">
        <v>167</v>
      </c>
      <c r="I7" s="49" t="s">
        <v>168</v>
      </c>
      <c r="J7" s="69"/>
      <c r="K7" s="83" t="s">
        <v>167</v>
      </c>
      <c r="L7" s="84" t="s">
        <v>168</v>
      </c>
      <c r="M7" s="71"/>
      <c r="N7" s="124"/>
      <c r="O7" s="67"/>
      <c r="P7" s="21"/>
      <c r="Q7" s="9"/>
    </row>
    <row r="8" spans="1:18" ht="15">
      <c r="A8" s="53"/>
      <c r="B8" s="34" t="s">
        <v>159</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160</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161</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162</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163</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164</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172</v>
      </c>
      <c r="O15" s="74"/>
      <c r="P15" s="15"/>
      <c r="Q15" s="9"/>
    </row>
    <row r="16" spans="1:17" ht="18" customHeight="1">
      <c r="A16" s="53"/>
      <c r="B16" s="70" t="s">
        <v>173</v>
      </c>
      <c r="C16" s="54"/>
      <c r="D16" s="68"/>
      <c r="E16" s="68"/>
      <c r="F16" s="68"/>
      <c r="G16" s="69"/>
      <c r="H16" s="54"/>
      <c r="I16" s="54"/>
      <c r="J16" s="69"/>
      <c r="K16" s="54"/>
      <c r="L16" s="54"/>
      <c r="M16" s="71"/>
      <c r="N16" s="123"/>
      <c r="O16" s="74"/>
      <c r="P16" s="21"/>
      <c r="Q16" s="9"/>
    </row>
    <row r="17" spans="1:17" ht="18" customHeight="1">
      <c r="A17" s="53"/>
      <c r="B17" s="121" t="s">
        <v>174</v>
      </c>
      <c r="C17" s="121"/>
      <c r="D17" s="121"/>
      <c r="E17" s="121"/>
      <c r="F17" s="121"/>
      <c r="G17" s="121"/>
      <c r="H17" s="121"/>
      <c r="I17" s="121"/>
      <c r="J17" s="121"/>
      <c r="K17" s="121"/>
      <c r="L17" s="121"/>
      <c r="M17" s="72"/>
      <c r="N17" s="124"/>
      <c r="O17" s="74"/>
      <c r="P17" s="21"/>
      <c r="Q17" s="9"/>
    </row>
    <row r="18" spans="1:17" ht="18" customHeight="1">
      <c r="A18" s="53"/>
      <c r="B18" s="118" t="s">
        <v>175</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176</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177</v>
      </c>
      <c r="C20" s="118"/>
      <c r="D20" s="118"/>
      <c r="E20" s="118"/>
      <c r="F20" s="118"/>
      <c r="G20" s="118"/>
      <c r="H20" s="118"/>
      <c r="I20" s="119" t="str">
        <f>IF(N18=" "," ",IF(N18&lt;=2.5,"Opatření nejsou nutná.",IF(AND(N18&gt;2.5,N18&lt;=5),"Opatření jsou vhodná.",IF(N18&gt;5,"Expoziční dobu je třeba snížit.","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8">
      <c r="A22" s="76"/>
      <c r="B22" s="103" t="s">
        <v>178</v>
      </c>
      <c r="C22" s="104"/>
      <c r="D22" s="104"/>
      <c r="E22" s="104"/>
      <c r="F22" s="104"/>
      <c r="G22" s="104"/>
      <c r="H22" s="104"/>
      <c r="I22" s="78"/>
      <c r="J22" s="78"/>
      <c r="K22" s="78"/>
      <c r="L22" s="78"/>
      <c r="M22" s="78"/>
      <c r="N22" s="78"/>
      <c r="O22" s="74"/>
      <c r="P22" s="9"/>
      <c r="Q22" s="9"/>
    </row>
    <row r="23" spans="1:17" ht="131.25" customHeight="1">
      <c r="A23" s="79"/>
      <c r="B23" s="105" t="s">
        <v>179</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3.xml><?xml version="1.0" encoding="utf-8"?>
<worksheet xmlns="http://schemas.openxmlformats.org/spreadsheetml/2006/main" xmlns:r="http://schemas.openxmlformats.org/officeDocument/2006/relationships">
  <sheetPr codeName="Sheet15">
    <pageSetUpPr fitToPage="1"/>
  </sheetPr>
  <dimension ref="A1:Y24"/>
  <sheetViews>
    <sheetView zoomScalePageLayoutView="0" workbookViewId="0" topLeftCell="A1">
      <selection activeCell="K12" sqref="K12"/>
    </sheetView>
  </sheetViews>
  <sheetFormatPr defaultColWidth="8.88671875" defaultRowHeight="15"/>
  <cols>
    <col min="1" max="1" width="1.77734375" style="17" customWidth="1"/>
    <col min="2" max="2" width="8.77734375" style="17" customWidth="1"/>
    <col min="3" max="3" width="11.6640625" style="17" bestFit="1"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203</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181</v>
      </c>
      <c r="D5" s="64"/>
      <c r="E5" s="108" t="s">
        <v>182</v>
      </c>
      <c r="F5" s="109"/>
      <c r="G5" s="66"/>
      <c r="H5" s="112" t="s">
        <v>193</v>
      </c>
      <c r="I5" s="113"/>
      <c r="J5" s="66"/>
      <c r="K5" s="125" t="s">
        <v>185</v>
      </c>
      <c r="L5" s="126"/>
      <c r="M5" s="64"/>
      <c r="N5" s="122" t="s">
        <v>186</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183</v>
      </c>
      <c r="F7" s="48" t="s">
        <v>184</v>
      </c>
      <c r="G7" s="69"/>
      <c r="H7" s="49" t="s">
        <v>183</v>
      </c>
      <c r="I7" s="49" t="s">
        <v>184</v>
      </c>
      <c r="J7" s="69"/>
      <c r="K7" s="83" t="s">
        <v>183</v>
      </c>
      <c r="L7" s="84" t="s">
        <v>184</v>
      </c>
      <c r="M7" s="71"/>
      <c r="N7" s="124"/>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187</v>
      </c>
      <c r="O15" s="74"/>
      <c r="P15" s="15"/>
      <c r="Q15" s="9"/>
    </row>
    <row r="16" spans="1:17" ht="18" customHeight="1">
      <c r="A16" s="53"/>
      <c r="B16" s="70" t="s">
        <v>194</v>
      </c>
      <c r="C16" s="54"/>
      <c r="D16" s="68"/>
      <c r="E16" s="68"/>
      <c r="F16" s="68"/>
      <c r="G16" s="69"/>
      <c r="H16" s="54"/>
      <c r="I16" s="54"/>
      <c r="J16" s="69"/>
      <c r="K16" s="54"/>
      <c r="L16" s="54"/>
      <c r="M16" s="71"/>
      <c r="N16" s="123"/>
      <c r="O16" s="74"/>
      <c r="P16" s="21"/>
      <c r="Q16" s="9"/>
    </row>
    <row r="17" spans="1:17" ht="18" customHeight="1">
      <c r="A17" s="53"/>
      <c r="B17" s="121" t="s">
        <v>188</v>
      </c>
      <c r="C17" s="121"/>
      <c r="D17" s="121"/>
      <c r="E17" s="121"/>
      <c r="F17" s="121"/>
      <c r="G17" s="121"/>
      <c r="H17" s="121"/>
      <c r="I17" s="121"/>
      <c r="J17" s="121"/>
      <c r="K17" s="121"/>
      <c r="L17" s="121"/>
      <c r="M17" s="72"/>
      <c r="N17" s="124"/>
      <c r="O17" s="74"/>
      <c r="P17" s="21"/>
      <c r="Q17" s="9"/>
    </row>
    <row r="18" spans="1:17" ht="18" customHeight="1">
      <c r="A18" s="53"/>
      <c r="B18" s="118" t="s">
        <v>189</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190</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191</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8">
      <c r="A22" s="76"/>
      <c r="B22" s="103" t="s">
        <v>218</v>
      </c>
      <c r="C22" s="104"/>
      <c r="D22" s="104"/>
      <c r="E22" s="104"/>
      <c r="F22" s="104"/>
      <c r="G22" s="104"/>
      <c r="H22" s="104"/>
      <c r="I22" s="78"/>
      <c r="J22" s="78"/>
      <c r="K22" s="78"/>
      <c r="L22" s="78"/>
      <c r="M22" s="78"/>
      <c r="N22" s="78"/>
      <c r="O22" s="74"/>
      <c r="P22" s="9"/>
      <c r="Q22" s="9"/>
    </row>
    <row r="23" spans="1:17" ht="131.25" customHeight="1">
      <c r="A23" s="79"/>
      <c r="B23" s="105" t="s">
        <v>192</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22:H22"/>
    <mergeCell ref="B23:N23"/>
    <mergeCell ref="R5:Y5"/>
    <mergeCell ref="N15:N17"/>
    <mergeCell ref="B17:L17"/>
    <mergeCell ref="B18:L18"/>
    <mergeCell ref="B19:H19"/>
    <mergeCell ref="B20:H20"/>
    <mergeCell ref="I20:N21"/>
    <mergeCell ref="F2:N2"/>
    <mergeCell ref="B3:N3"/>
    <mergeCell ref="C5:C7"/>
    <mergeCell ref="E5:F6"/>
    <mergeCell ref="H5:I6"/>
    <mergeCell ref="K5:L6"/>
    <mergeCell ref="N5:N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whole" allowBlank="1" showInputMessage="1" showErrorMessage="1" sqref="K8:K13">
      <formula1>0</formula1>
      <formula2>24</formula2>
    </dataValidation>
    <dataValidation type="whole" allowBlank="1" showErrorMessage="1" errorTitle="Exposure duration - minutes" error="Value must not be less than zero" sqref="L8:L13">
      <formula1>0</formula1>
      <formula2>59</formula2>
    </dataValidation>
    <dataValidation type="decimal" operator="greaterThanOrEqual" allowBlank="1" showErrorMessage="1" errorTitle="Vibration magnitude" error="Value must not be less than zero" sqref="C8:C13">
      <formula1>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43"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5</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18</v>
      </c>
      <c r="D5" s="64"/>
      <c r="E5" s="108" t="s">
        <v>8</v>
      </c>
      <c r="F5" s="109"/>
      <c r="G5" s="66"/>
      <c r="H5" s="112" t="s">
        <v>9</v>
      </c>
      <c r="I5" s="113"/>
      <c r="J5" s="66"/>
      <c r="K5" s="125" t="s">
        <v>1</v>
      </c>
      <c r="L5" s="126"/>
      <c r="M5" s="64"/>
      <c r="N5" s="122" t="s">
        <v>10</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2</v>
      </c>
      <c r="F7" s="48" t="s">
        <v>3</v>
      </c>
      <c r="G7" s="69"/>
      <c r="H7" s="49" t="s">
        <v>2</v>
      </c>
      <c r="I7" s="49" t="s">
        <v>3</v>
      </c>
      <c r="J7" s="69"/>
      <c r="K7" s="83" t="s">
        <v>2</v>
      </c>
      <c r="L7" s="84" t="s">
        <v>3</v>
      </c>
      <c r="M7" s="71"/>
      <c r="N7" s="124"/>
      <c r="O7" s="67"/>
      <c r="P7" s="21"/>
      <c r="Q7" s="9"/>
    </row>
    <row r="8" spans="1:18" ht="15">
      <c r="A8" s="53"/>
      <c r="B8" s="34" t="s">
        <v>12</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13</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14</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15</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16</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17</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11</v>
      </c>
      <c r="O15" s="74"/>
      <c r="P15" s="15"/>
      <c r="Q15" s="9"/>
    </row>
    <row r="16" spans="1:17" ht="18" customHeight="1">
      <c r="A16" s="53"/>
      <c r="B16" s="70" t="s">
        <v>4</v>
      </c>
      <c r="C16" s="54"/>
      <c r="D16" s="68"/>
      <c r="E16" s="68"/>
      <c r="F16" s="68"/>
      <c r="G16" s="69"/>
      <c r="H16" s="54"/>
      <c r="I16" s="54"/>
      <c r="J16" s="69"/>
      <c r="K16" s="54"/>
      <c r="L16" s="54"/>
      <c r="M16" s="71"/>
      <c r="N16" s="123"/>
      <c r="O16" s="74"/>
      <c r="P16" s="21"/>
      <c r="Q16" s="9"/>
    </row>
    <row r="17" spans="1:17" ht="18" customHeight="1">
      <c r="A17" s="53"/>
      <c r="B17" s="121" t="s">
        <v>19</v>
      </c>
      <c r="C17" s="121"/>
      <c r="D17" s="121"/>
      <c r="E17" s="121"/>
      <c r="F17" s="121"/>
      <c r="G17" s="121"/>
      <c r="H17" s="121"/>
      <c r="I17" s="121"/>
      <c r="J17" s="121"/>
      <c r="K17" s="121"/>
      <c r="L17" s="121"/>
      <c r="M17" s="72"/>
      <c r="N17" s="124"/>
      <c r="O17" s="74"/>
      <c r="P17" s="21"/>
      <c r="Q17" s="9"/>
    </row>
    <row r="18" spans="1:17" ht="18" customHeight="1">
      <c r="A18" s="53"/>
      <c r="B18" s="118" t="s">
        <v>6</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7</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87</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8">
      <c r="A22" s="76"/>
      <c r="B22" s="103" t="s">
        <v>63</v>
      </c>
      <c r="C22" s="104"/>
      <c r="D22" s="104"/>
      <c r="E22" s="104"/>
      <c r="F22" s="104"/>
      <c r="G22" s="104"/>
      <c r="H22" s="104"/>
      <c r="I22" s="78"/>
      <c r="J22" s="78"/>
      <c r="K22" s="78"/>
      <c r="L22" s="78"/>
      <c r="M22" s="78"/>
      <c r="N22" s="78"/>
      <c r="O22" s="74"/>
      <c r="P22" s="9"/>
      <c r="Q22" s="9"/>
    </row>
    <row r="23" spans="1:17" ht="131.25" customHeight="1">
      <c r="A23" s="79"/>
      <c r="B23" s="105" t="s">
        <v>64</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90"/>
      <c r="B2" s="93"/>
      <c r="C2" s="93"/>
      <c r="D2" s="20"/>
      <c r="E2" s="91"/>
      <c r="F2" s="106"/>
      <c r="G2" s="107"/>
      <c r="H2" s="107"/>
      <c r="I2" s="107"/>
      <c r="J2" s="107"/>
      <c r="K2" s="107"/>
      <c r="L2" s="107"/>
      <c r="M2" s="107"/>
      <c r="N2" s="107"/>
      <c r="O2" s="52"/>
      <c r="P2" s="6"/>
      <c r="Q2" s="7"/>
    </row>
    <row r="3" spans="1:16" ht="15.75" customHeight="1">
      <c r="A3" s="18"/>
      <c r="B3" s="101" t="s">
        <v>20</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21</v>
      </c>
      <c r="D5" s="64"/>
      <c r="E5" s="108" t="s">
        <v>22</v>
      </c>
      <c r="F5" s="109"/>
      <c r="G5" s="69"/>
      <c r="H5" s="112" t="s">
        <v>23</v>
      </c>
      <c r="I5" s="113"/>
      <c r="J5" s="69"/>
      <c r="K5" s="125" t="s">
        <v>24</v>
      </c>
      <c r="L5" s="133"/>
      <c r="M5" s="71"/>
      <c r="N5" s="122" t="s">
        <v>25</v>
      </c>
      <c r="O5" s="67"/>
      <c r="P5" s="14"/>
      <c r="Q5" s="9"/>
      <c r="R5" s="116"/>
      <c r="S5" s="116"/>
      <c r="T5" s="116"/>
      <c r="U5" s="116"/>
      <c r="V5" s="116"/>
      <c r="W5" s="116"/>
      <c r="X5" s="116"/>
      <c r="Y5" s="117"/>
    </row>
    <row r="6" spans="1:17" ht="30" customHeight="1">
      <c r="A6" s="53"/>
      <c r="B6" s="54"/>
      <c r="C6" s="123"/>
      <c r="D6" s="65"/>
      <c r="E6" s="110"/>
      <c r="F6" s="111"/>
      <c r="G6" s="69"/>
      <c r="H6" s="114"/>
      <c r="I6" s="115"/>
      <c r="J6" s="69"/>
      <c r="K6" s="134"/>
      <c r="L6" s="135"/>
      <c r="M6" s="81" t="s">
        <v>0</v>
      </c>
      <c r="N6" s="123"/>
      <c r="O6" s="67"/>
      <c r="P6" s="21"/>
      <c r="Q6" s="9"/>
    </row>
    <row r="7" spans="1:17" ht="14.25" customHeight="1">
      <c r="A7" s="53"/>
      <c r="B7" s="54"/>
      <c r="C7" s="130"/>
      <c r="D7" s="65"/>
      <c r="E7" s="48" t="s">
        <v>26</v>
      </c>
      <c r="F7" s="48" t="s">
        <v>27</v>
      </c>
      <c r="G7" s="69"/>
      <c r="H7" s="49" t="s">
        <v>26</v>
      </c>
      <c r="I7" s="49" t="s">
        <v>27</v>
      </c>
      <c r="J7" s="69"/>
      <c r="K7" s="39" t="s">
        <v>26</v>
      </c>
      <c r="L7" s="40" t="s">
        <v>27</v>
      </c>
      <c r="M7" s="71"/>
      <c r="N7" s="124"/>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35</v>
      </c>
      <c r="O15" s="74"/>
      <c r="P15" s="15"/>
      <c r="Q15" s="9"/>
    </row>
    <row r="16" spans="1:17" ht="18" customHeight="1">
      <c r="A16" s="53"/>
      <c r="B16" s="70" t="s">
        <v>34</v>
      </c>
      <c r="C16" s="54"/>
      <c r="D16" s="68"/>
      <c r="E16" s="68"/>
      <c r="F16" s="68"/>
      <c r="G16" s="69"/>
      <c r="H16" s="54"/>
      <c r="I16" s="54"/>
      <c r="J16" s="69"/>
      <c r="K16" s="54"/>
      <c r="L16" s="54"/>
      <c r="M16" s="71"/>
      <c r="N16" s="123"/>
      <c r="O16" s="74"/>
      <c r="P16" s="21"/>
      <c r="Q16" s="9"/>
    </row>
    <row r="17" spans="1:17" ht="18" customHeight="1">
      <c r="A17" s="53"/>
      <c r="B17" s="121" t="s">
        <v>36</v>
      </c>
      <c r="C17" s="121"/>
      <c r="D17" s="121"/>
      <c r="E17" s="121"/>
      <c r="F17" s="121"/>
      <c r="G17" s="121"/>
      <c r="H17" s="121"/>
      <c r="I17" s="121"/>
      <c r="J17" s="121"/>
      <c r="K17" s="121"/>
      <c r="L17" s="121"/>
      <c r="M17" s="72"/>
      <c r="N17" s="124"/>
      <c r="O17" s="74"/>
      <c r="P17" s="21"/>
      <c r="Q17" s="9"/>
    </row>
    <row r="18" spans="1:17" ht="18" customHeight="1">
      <c r="A18" s="53"/>
      <c r="B18" s="118" t="s">
        <v>37</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38</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39</v>
      </c>
      <c r="C20" s="118"/>
      <c r="D20" s="118"/>
      <c r="E20" s="118"/>
      <c r="F20" s="118"/>
      <c r="G20" s="118"/>
      <c r="H20" s="118"/>
      <c r="I20" s="131" t="str">
        <f>IF(N18=" "," ",IF(N18&lt;=2.5,"No action required.",IF(AND(N18&gt;2.5,N18&lt;=5),"Action is required.",IF(N18&gt;5,"Duration of exposure must be reduced."," "))))</f>
        <v> </v>
      </c>
      <c r="J20" s="132"/>
      <c r="K20" s="132"/>
      <c r="L20" s="132"/>
      <c r="M20" s="132"/>
      <c r="N20" s="132"/>
      <c r="O20" s="74"/>
      <c r="P20" s="9"/>
      <c r="Q20" s="9"/>
    </row>
    <row r="21" spans="1:17" ht="20.25" customHeight="1">
      <c r="A21" s="76"/>
      <c r="B21" s="68"/>
      <c r="C21" s="77"/>
      <c r="D21" s="77"/>
      <c r="E21" s="77"/>
      <c r="F21" s="54"/>
      <c r="G21" s="54"/>
      <c r="H21" s="54"/>
      <c r="I21" s="132"/>
      <c r="J21" s="132"/>
      <c r="K21" s="132"/>
      <c r="L21" s="132"/>
      <c r="M21" s="132"/>
      <c r="N21" s="132"/>
      <c r="O21" s="74"/>
      <c r="P21" s="9"/>
      <c r="Q21" s="9"/>
    </row>
    <row r="22" spans="1:17" ht="18">
      <c r="A22" s="76"/>
      <c r="B22" s="103" t="s">
        <v>61</v>
      </c>
      <c r="C22" s="104"/>
      <c r="D22" s="104"/>
      <c r="E22" s="104"/>
      <c r="F22" s="104"/>
      <c r="G22" s="104"/>
      <c r="H22" s="104"/>
      <c r="I22" s="78"/>
      <c r="J22" s="78"/>
      <c r="K22" s="78"/>
      <c r="L22" s="78"/>
      <c r="M22" s="78"/>
      <c r="N22" s="78"/>
      <c r="O22" s="74"/>
      <c r="P22" s="9"/>
      <c r="Q22" s="9"/>
    </row>
    <row r="23" spans="1:17" ht="114.75" customHeight="1">
      <c r="A23" s="79"/>
      <c r="B23" s="105" t="s">
        <v>62</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"No action required."</formula>
    </cfRule>
    <cfRule type="cellIs" priority="13" dxfId="183" operator="equal" stopIfTrue="1">
      <formula>"Action is required."</formula>
    </cfRule>
    <cfRule type="cellIs" priority="14" dxfId="184" operator="equal" stopIfTrue="1">
      <formula>"Duration of exposure must be reduced."</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180</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54</v>
      </c>
      <c r="D5" s="64"/>
      <c r="E5" s="108" t="s">
        <v>56</v>
      </c>
      <c r="F5" s="109"/>
      <c r="G5" s="66"/>
      <c r="H5" s="112" t="s">
        <v>41</v>
      </c>
      <c r="I5" s="113"/>
      <c r="J5" s="66"/>
      <c r="K5" s="125" t="s">
        <v>55</v>
      </c>
      <c r="L5" s="126"/>
      <c r="M5" s="64"/>
      <c r="N5" s="138" t="s">
        <v>43</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39"/>
      <c r="O6" s="67"/>
      <c r="P6" s="21"/>
      <c r="Q6" s="9"/>
    </row>
    <row r="7" spans="1:17" ht="14.25" customHeight="1">
      <c r="A7" s="53"/>
      <c r="B7" s="54"/>
      <c r="C7" s="130"/>
      <c r="D7" s="65"/>
      <c r="E7" s="35" t="s">
        <v>40</v>
      </c>
      <c r="F7" s="35" t="s">
        <v>42</v>
      </c>
      <c r="G7" s="69"/>
      <c r="H7" s="37" t="s">
        <v>40</v>
      </c>
      <c r="I7" s="37" t="s">
        <v>42</v>
      </c>
      <c r="J7" s="69"/>
      <c r="K7" s="39" t="s">
        <v>40</v>
      </c>
      <c r="L7" s="40" t="s">
        <v>42</v>
      </c>
      <c r="M7" s="71"/>
      <c r="N7" s="140"/>
      <c r="O7" s="67"/>
      <c r="P7" s="21"/>
      <c r="Q7" s="9"/>
    </row>
    <row r="8" spans="1:18" ht="15">
      <c r="A8" s="53"/>
      <c r="B8" s="34" t="s">
        <v>44</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45</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46</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47</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48</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49</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38" t="s">
        <v>53</v>
      </c>
      <c r="O15" s="74"/>
      <c r="P15" s="15"/>
      <c r="Q15" s="9"/>
    </row>
    <row r="16" spans="1:17" ht="18" customHeight="1">
      <c r="A16" s="53"/>
      <c r="B16" s="70" t="s">
        <v>50</v>
      </c>
      <c r="C16" s="54"/>
      <c r="D16" s="68"/>
      <c r="E16" s="68"/>
      <c r="F16" s="68"/>
      <c r="G16" s="69"/>
      <c r="H16" s="54"/>
      <c r="I16" s="54"/>
      <c r="J16" s="69"/>
      <c r="K16" s="54"/>
      <c r="L16" s="54"/>
      <c r="M16" s="71"/>
      <c r="N16" s="139"/>
      <c r="O16" s="74"/>
      <c r="P16" s="21"/>
      <c r="Q16" s="9"/>
    </row>
    <row r="17" spans="1:17" ht="18" customHeight="1">
      <c r="A17" s="53"/>
      <c r="B17" s="121" t="s">
        <v>51</v>
      </c>
      <c r="C17" s="121"/>
      <c r="D17" s="121"/>
      <c r="E17" s="121"/>
      <c r="F17" s="121"/>
      <c r="G17" s="121"/>
      <c r="H17" s="121"/>
      <c r="I17" s="121"/>
      <c r="J17" s="121"/>
      <c r="K17" s="121"/>
      <c r="L17" s="121"/>
      <c r="M17" s="72"/>
      <c r="N17" s="140"/>
      <c r="O17" s="74"/>
      <c r="P17" s="21"/>
      <c r="Q17" s="9"/>
    </row>
    <row r="18" spans="1:17" ht="18" customHeight="1">
      <c r="A18" s="53"/>
      <c r="B18" s="118" t="s">
        <v>57</v>
      </c>
      <c r="C18" s="137"/>
      <c r="D18" s="137"/>
      <c r="E18" s="137"/>
      <c r="F18" s="137"/>
      <c r="G18" s="137"/>
      <c r="H18" s="137"/>
      <c r="I18" s="137"/>
      <c r="J18" s="137"/>
      <c r="K18" s="137"/>
      <c r="L18" s="137"/>
      <c r="M18" s="72"/>
      <c r="N18" s="46" t="str">
        <f>IF(OR(SQRT(SUMSQ(N8:N13))=0,M14&gt;1440)," ",ROUND(N19,1))</f>
        <v> </v>
      </c>
      <c r="O18" s="74"/>
      <c r="P18" s="12"/>
      <c r="Q18" s="9"/>
    </row>
    <row r="19" spans="1:17" ht="18" customHeight="1">
      <c r="A19" s="53"/>
      <c r="B19" s="118" t="s">
        <v>52</v>
      </c>
      <c r="C19" s="136"/>
      <c r="D19" s="136"/>
      <c r="E19" s="136"/>
      <c r="F19" s="136"/>
      <c r="G19" s="136"/>
      <c r="H19" s="136"/>
      <c r="I19" s="73"/>
      <c r="J19" s="73"/>
      <c r="K19" s="73"/>
      <c r="L19" s="73"/>
      <c r="M19" s="71"/>
      <c r="N19" s="69" t="str">
        <f>IF(OR(SQRT(SUMSQ(N8:N13))=0,M14&gt;1440)," ",SQRT(SUMSQ(N8:N13)))</f>
        <v> </v>
      </c>
      <c r="O19" s="75"/>
      <c r="P19" s="13" t="str">
        <f>IF(OR(SUM(P8:P13)&lt;=0,N18=" ")," ",SUM(P8:P13))</f>
        <v> </v>
      </c>
      <c r="Q19" s="9"/>
    </row>
    <row r="20" spans="1:17" ht="18" customHeight="1">
      <c r="A20" s="53"/>
      <c r="B20" s="118" t="s">
        <v>58</v>
      </c>
      <c r="C20" s="136"/>
      <c r="D20" s="136"/>
      <c r="E20" s="136"/>
      <c r="F20" s="136"/>
      <c r="G20" s="136"/>
      <c r="H20" s="136"/>
      <c r="I20" s="131" t="str">
        <f>IF(N18=" "," ",IF(N18&lt;=2.5,"No se necesita tomar medidas de protección.",IF(AND(N18&gt;2.5,N18&lt;=5),"Es necesario tomar medidas.",IF(N18&gt;5,"El tiempo de exposición debe ser reducido."," "))))</f>
        <v> </v>
      </c>
      <c r="J20" s="132"/>
      <c r="K20" s="132"/>
      <c r="L20" s="132"/>
      <c r="M20" s="132"/>
      <c r="N20" s="132"/>
      <c r="O20" s="74"/>
      <c r="P20" s="9"/>
      <c r="Q20" s="9"/>
    </row>
    <row r="21" spans="1:17" ht="20.25" customHeight="1">
      <c r="A21" s="76"/>
      <c r="B21" s="68"/>
      <c r="C21" s="77"/>
      <c r="D21" s="77"/>
      <c r="E21" s="77"/>
      <c r="F21" s="54"/>
      <c r="G21" s="54"/>
      <c r="H21" s="54"/>
      <c r="I21" s="132"/>
      <c r="J21" s="132"/>
      <c r="K21" s="132"/>
      <c r="L21" s="132"/>
      <c r="M21" s="132"/>
      <c r="N21" s="132"/>
      <c r="O21" s="74"/>
      <c r="P21" s="9"/>
      <c r="Q21" s="9"/>
    </row>
    <row r="22" spans="1:17" ht="18">
      <c r="A22" s="76"/>
      <c r="B22" s="103" t="s">
        <v>59</v>
      </c>
      <c r="C22" s="104"/>
      <c r="D22" s="104"/>
      <c r="E22" s="104"/>
      <c r="F22" s="104"/>
      <c r="G22" s="104"/>
      <c r="H22" s="104"/>
      <c r="I22" s="78"/>
      <c r="J22" s="78"/>
      <c r="K22" s="78"/>
      <c r="L22" s="78"/>
      <c r="M22" s="78"/>
      <c r="N22" s="78"/>
      <c r="O22" s="74"/>
      <c r="P22" s="9"/>
      <c r="Q22" s="9"/>
    </row>
    <row r="23" spans="1:17" ht="114.75" customHeight="1">
      <c r="A23" s="79"/>
      <c r="B23" s="105" t="s">
        <v>60</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"No se necesita tomar medidas de protección."</formula>
    </cfRule>
    <cfRule type="cellIs" priority="13" dxfId="183" operator="equal" stopIfTrue="1">
      <formula>"Es necesario tomar medidas."</formula>
    </cfRule>
    <cfRule type="cellIs" priority="14" dxfId="184" operator="equal" stopIfTrue="1">
      <formula>"El tiempo de exposición debe ser reducido."</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41"/>
      <c r="G2" s="142"/>
      <c r="H2" s="142"/>
      <c r="I2" s="142"/>
      <c r="J2" s="142"/>
      <c r="K2" s="142"/>
      <c r="L2" s="142"/>
      <c r="M2" s="142"/>
      <c r="N2" s="142"/>
      <c r="O2" s="52"/>
      <c r="P2" s="6"/>
      <c r="Q2" s="7"/>
    </row>
    <row r="3" spans="1:16" ht="15.75" customHeight="1">
      <c r="A3" s="18"/>
      <c r="B3" s="101" t="s">
        <v>88</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16.5" customHeight="1">
      <c r="A5" s="53"/>
      <c r="B5" s="54"/>
      <c r="C5" s="122" t="s">
        <v>80</v>
      </c>
      <c r="D5" s="64"/>
      <c r="E5" s="108" t="s">
        <v>81</v>
      </c>
      <c r="F5" s="109"/>
      <c r="G5" s="66"/>
      <c r="H5" s="112" t="s">
        <v>83</v>
      </c>
      <c r="I5" s="113"/>
      <c r="J5" s="66"/>
      <c r="K5" s="125" t="s">
        <v>84</v>
      </c>
      <c r="L5" s="126"/>
      <c r="M5" s="64"/>
      <c r="N5" s="122" t="s">
        <v>85</v>
      </c>
      <c r="O5" s="67"/>
      <c r="P5" s="14"/>
      <c r="Q5" s="9"/>
      <c r="R5" s="116"/>
      <c r="S5" s="116"/>
      <c r="T5" s="116"/>
      <c r="U5" s="116"/>
      <c r="V5" s="116"/>
      <c r="W5" s="116"/>
      <c r="X5" s="116"/>
      <c r="Y5" s="117"/>
    </row>
    <row r="6" spans="1:17" ht="77.25"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82</v>
      </c>
      <c r="F7" s="48" t="s">
        <v>27</v>
      </c>
      <c r="G7" s="69"/>
      <c r="H7" s="49" t="s">
        <v>82</v>
      </c>
      <c r="I7" s="49" t="s">
        <v>27</v>
      </c>
      <c r="J7" s="69"/>
      <c r="K7" s="83" t="s">
        <v>82</v>
      </c>
      <c r="L7" s="84" t="s">
        <v>27</v>
      </c>
      <c r="M7" s="71"/>
      <c r="N7" s="124"/>
      <c r="O7" s="67"/>
      <c r="P7" s="21"/>
      <c r="Q7" s="9"/>
    </row>
    <row r="8" spans="1:18" ht="15">
      <c r="A8" s="53"/>
      <c r="B8" s="34" t="s">
        <v>28</v>
      </c>
      <c r="C8" s="85"/>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29</v>
      </c>
      <c r="C9" s="86"/>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86"/>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87"/>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85"/>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87"/>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86</v>
      </c>
      <c r="O15" s="74"/>
      <c r="P15" s="15"/>
      <c r="Q15" s="9"/>
    </row>
    <row r="16" spans="1:17" ht="18" customHeight="1">
      <c r="A16" s="53"/>
      <c r="B16" s="70" t="s">
        <v>93</v>
      </c>
      <c r="C16" s="54"/>
      <c r="D16" s="68"/>
      <c r="E16" s="68"/>
      <c r="F16" s="68"/>
      <c r="G16" s="69"/>
      <c r="H16" s="54"/>
      <c r="I16" s="54"/>
      <c r="J16" s="69"/>
      <c r="K16" s="54"/>
      <c r="L16" s="54"/>
      <c r="M16" s="71"/>
      <c r="N16" s="123"/>
      <c r="O16" s="74"/>
      <c r="P16" s="21"/>
      <c r="Q16" s="9"/>
    </row>
    <row r="17" spans="1:17" ht="16.5" customHeight="1">
      <c r="A17" s="53"/>
      <c r="B17" s="121" t="s">
        <v>89</v>
      </c>
      <c r="C17" s="121"/>
      <c r="D17" s="121"/>
      <c r="E17" s="121"/>
      <c r="F17" s="121"/>
      <c r="G17" s="121"/>
      <c r="H17" s="121"/>
      <c r="I17" s="121"/>
      <c r="J17" s="121"/>
      <c r="K17" s="121"/>
      <c r="L17" s="121"/>
      <c r="M17" s="72"/>
      <c r="N17" s="124"/>
      <c r="O17" s="74"/>
      <c r="P17" s="21"/>
      <c r="Q17" s="9"/>
    </row>
    <row r="18" spans="1:17" ht="14.25" customHeight="1">
      <c r="A18" s="53"/>
      <c r="B18" s="118" t="s">
        <v>90</v>
      </c>
      <c r="C18" s="118"/>
      <c r="D18" s="118"/>
      <c r="E18" s="118"/>
      <c r="F18" s="118"/>
      <c r="G18" s="118"/>
      <c r="H18" s="118"/>
      <c r="I18" s="118"/>
      <c r="J18" s="118"/>
      <c r="K18" s="118"/>
      <c r="L18" s="118"/>
      <c r="M18" s="72"/>
      <c r="N18" s="50" t="str">
        <f>IF(OR(SQRT(SUMSQ(N8:N13))=0,M14&gt;1440)," ",ROUND(N19,1))</f>
        <v> </v>
      </c>
      <c r="O18" s="74"/>
      <c r="P18" s="12"/>
      <c r="Q18" s="9"/>
    </row>
    <row r="19" spans="1:17" ht="15.75" customHeight="1">
      <c r="A19" s="53"/>
      <c r="B19" s="118" t="s">
        <v>91</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5" customHeight="1">
      <c r="A20" s="53"/>
      <c r="B20" s="121" t="s">
        <v>95</v>
      </c>
      <c r="C20" s="121"/>
      <c r="D20" s="121"/>
      <c r="E20" s="121"/>
      <c r="F20" s="121"/>
      <c r="G20" s="121"/>
      <c r="H20" s="121"/>
      <c r="I20" s="119" t="str">
        <f>IF(N18=" "," ",IF(N18&lt;=2.5,"Il n’est pas nécessaire de prendre d’autres mesures.",IF(AND(N18&gt;2.5,N18&lt;=5),"Il est important de prendre des mesures pour réduire l’exposition aux vibrations.",IF(N18&gt;5,"Il est important de réduire la durée de travail soumise aux vibrations."," "))))</f>
        <v> </v>
      </c>
      <c r="J20" s="120"/>
      <c r="K20" s="120"/>
      <c r="L20" s="120"/>
      <c r="M20" s="120"/>
      <c r="N20" s="120"/>
      <c r="O20" s="74"/>
      <c r="P20" s="9"/>
      <c r="Q20" s="9"/>
    </row>
    <row r="21" spans="1:17" ht="18" customHeight="1">
      <c r="A21" s="76"/>
      <c r="B21" s="143"/>
      <c r="C21" s="143"/>
      <c r="D21" s="143"/>
      <c r="E21" s="143"/>
      <c r="F21" s="143"/>
      <c r="G21" s="143"/>
      <c r="H21" s="143"/>
      <c r="I21" s="120"/>
      <c r="J21" s="120"/>
      <c r="K21" s="120"/>
      <c r="L21" s="120"/>
      <c r="M21" s="120"/>
      <c r="N21" s="120"/>
      <c r="O21" s="74"/>
      <c r="P21" s="9"/>
      <c r="Q21" s="9"/>
    </row>
    <row r="22" spans="1:17" ht="21" customHeight="1">
      <c r="A22" s="76"/>
      <c r="B22" s="103" t="s">
        <v>92</v>
      </c>
      <c r="C22" s="104"/>
      <c r="D22" s="104"/>
      <c r="E22" s="104"/>
      <c r="F22" s="104"/>
      <c r="G22" s="104"/>
      <c r="H22" s="104"/>
      <c r="I22" s="78"/>
      <c r="J22" s="78"/>
      <c r="K22" s="78"/>
      <c r="L22" s="78"/>
      <c r="M22" s="78"/>
      <c r="N22" s="78"/>
      <c r="O22" s="74"/>
      <c r="P22" s="9"/>
      <c r="Q22" s="9"/>
    </row>
    <row r="23" spans="1:17" ht="141" customHeight="1">
      <c r="A23" s="79"/>
      <c r="B23" s="105" t="s">
        <v>94</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I20:N21"/>
    <mergeCell ref="B17:L17"/>
    <mergeCell ref="B18:L18"/>
    <mergeCell ref="N15:N17"/>
    <mergeCell ref="N5:N7"/>
    <mergeCell ref="K5:L6"/>
    <mergeCell ref="C5:C7"/>
    <mergeCell ref="B3:N3"/>
    <mergeCell ref="B22:H22"/>
    <mergeCell ref="B23:N23"/>
    <mergeCell ref="F2:N2"/>
    <mergeCell ref="E5:F6"/>
    <mergeCell ref="H5:I6"/>
    <mergeCell ref="B20:H21"/>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"Il n’est pas nécessaire de prendre d’autres mesures."</formula>
    </cfRule>
    <cfRule type="cellIs" priority="13" dxfId="183" operator="equal" stopIfTrue="1">
      <formula>"Il est important de prendre des mesures pour réduire l’exposition aux vibrations."</formula>
    </cfRule>
    <cfRule type="cellIs" priority="14" dxfId="184" operator="equal" stopIfTrue="1">
      <formula>"Il est important de réduire la durée de travail soumise aux vibrations."</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211</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195</v>
      </c>
      <c r="D5" s="64"/>
      <c r="E5" s="108" t="s">
        <v>196</v>
      </c>
      <c r="F5" s="109"/>
      <c r="G5" s="66"/>
      <c r="H5" s="112" t="s">
        <v>197</v>
      </c>
      <c r="I5" s="113"/>
      <c r="J5" s="66"/>
      <c r="K5" s="125" t="s">
        <v>198</v>
      </c>
      <c r="L5" s="126"/>
      <c r="M5" s="64"/>
      <c r="N5" s="122" t="s">
        <v>199</v>
      </c>
      <c r="O5" s="67"/>
      <c r="P5" s="14"/>
      <c r="Q5" s="9"/>
      <c r="R5" s="116"/>
      <c r="S5" s="116"/>
      <c r="T5" s="116"/>
      <c r="U5" s="116"/>
      <c r="V5" s="116"/>
      <c r="W5" s="116"/>
      <c r="X5" s="116"/>
      <c r="Y5" s="117"/>
    </row>
    <row r="6" spans="1:17" ht="30" customHeight="1">
      <c r="A6" s="53"/>
      <c r="B6" s="54"/>
      <c r="C6" s="123"/>
      <c r="D6" s="65"/>
      <c r="E6" s="110"/>
      <c r="F6" s="111"/>
      <c r="G6" s="69"/>
      <c r="H6" s="114"/>
      <c r="I6" s="115"/>
      <c r="J6" s="69"/>
      <c r="K6" s="127"/>
      <c r="L6" s="128"/>
      <c r="M6" s="81" t="s">
        <v>0</v>
      </c>
      <c r="N6" s="123"/>
      <c r="O6" s="67"/>
      <c r="P6" s="21"/>
      <c r="Q6" s="9"/>
    </row>
    <row r="7" spans="1:17" ht="14.25" customHeight="1">
      <c r="A7" s="53"/>
      <c r="B7" s="54"/>
      <c r="C7" s="130"/>
      <c r="D7" s="65"/>
      <c r="E7" s="48" t="s">
        <v>200</v>
      </c>
      <c r="F7" s="48" t="s">
        <v>201</v>
      </c>
      <c r="G7" s="69"/>
      <c r="H7" s="49" t="s">
        <v>200</v>
      </c>
      <c r="I7" s="49" t="s">
        <v>201</v>
      </c>
      <c r="J7" s="69"/>
      <c r="K7" s="83" t="s">
        <v>200</v>
      </c>
      <c r="L7" s="84" t="s">
        <v>201</v>
      </c>
      <c r="M7" s="71"/>
      <c r="N7" s="124"/>
      <c r="O7" s="67"/>
      <c r="P7" s="21"/>
      <c r="Q7" s="9"/>
    </row>
    <row r="8" spans="1:18" ht="15">
      <c r="A8" s="53"/>
      <c r="B8" s="34" t="s">
        <v>212</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213</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214</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215</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216</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217</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202</v>
      </c>
      <c r="O15" s="74"/>
      <c r="P15" s="15"/>
      <c r="Q15" s="9"/>
    </row>
    <row r="16" spans="1:17" ht="18" customHeight="1">
      <c r="A16" s="53"/>
      <c r="B16" s="70" t="s">
        <v>204</v>
      </c>
      <c r="C16" s="54"/>
      <c r="D16" s="68"/>
      <c r="E16" s="68"/>
      <c r="F16" s="68"/>
      <c r="G16" s="69"/>
      <c r="H16" s="54"/>
      <c r="I16" s="54"/>
      <c r="J16" s="69"/>
      <c r="K16" s="54"/>
      <c r="L16" s="54"/>
      <c r="M16" s="71"/>
      <c r="N16" s="123"/>
      <c r="O16" s="74"/>
      <c r="P16" s="21"/>
      <c r="Q16" s="9"/>
    </row>
    <row r="17" spans="1:17" ht="18" customHeight="1">
      <c r="A17" s="53"/>
      <c r="B17" s="121" t="s">
        <v>205</v>
      </c>
      <c r="C17" s="121"/>
      <c r="D17" s="121"/>
      <c r="E17" s="121"/>
      <c r="F17" s="121"/>
      <c r="G17" s="121"/>
      <c r="H17" s="121"/>
      <c r="I17" s="121"/>
      <c r="J17" s="121"/>
      <c r="K17" s="121"/>
      <c r="L17" s="121"/>
      <c r="M17" s="72"/>
      <c r="N17" s="124"/>
      <c r="O17" s="74"/>
      <c r="P17" s="21"/>
      <c r="Q17" s="9"/>
    </row>
    <row r="18" spans="1:17" ht="18" customHeight="1">
      <c r="A18" s="53"/>
      <c r="B18" s="118" t="s">
        <v>206</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207</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208</v>
      </c>
      <c r="C20" s="118"/>
      <c r="D20" s="118"/>
      <c r="E20" s="118"/>
      <c r="F20" s="118"/>
      <c r="G20" s="118"/>
      <c r="H20" s="118"/>
      <c r="I20" s="119" t="str">
        <f>IF(N18=" "," ",IF(N18&lt;=2.5,"Keine Maßnahmen erforderlich.",IF(AND(N18&gt;2.5,N18&lt;=5),"Mit Maßnahmen verwendbar.",IF(N18&gt;5,"Expositionszeit muss verringert werden.","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8">
      <c r="A22" s="76"/>
      <c r="B22" s="103" t="s">
        <v>209</v>
      </c>
      <c r="C22" s="104"/>
      <c r="D22" s="104"/>
      <c r="E22" s="104"/>
      <c r="F22" s="104"/>
      <c r="G22" s="104"/>
      <c r="H22" s="104"/>
      <c r="I22" s="78"/>
      <c r="J22" s="78"/>
      <c r="K22" s="78"/>
      <c r="L22" s="78"/>
      <c r="M22" s="78"/>
      <c r="N22" s="78"/>
      <c r="O22" s="74"/>
      <c r="P22" s="9"/>
      <c r="Q22" s="9"/>
    </row>
    <row r="23" spans="1:17" ht="131.25" customHeight="1">
      <c r="A23" s="79"/>
      <c r="B23" s="105" t="s">
        <v>210</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Y24"/>
  <sheetViews>
    <sheetView zoomScalePageLayoutView="0" workbookViewId="0" topLeftCell="A1">
      <selection activeCell="C12" sqref="C12"/>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06"/>
      <c r="G2" s="107"/>
      <c r="H2" s="107"/>
      <c r="I2" s="107"/>
      <c r="J2" s="107"/>
      <c r="K2" s="107"/>
      <c r="L2" s="107"/>
      <c r="M2" s="107"/>
      <c r="N2" s="107"/>
      <c r="O2" s="52"/>
      <c r="P2" s="6"/>
      <c r="Q2" s="7"/>
    </row>
    <row r="3" spans="1:16" ht="15.75" customHeight="1">
      <c r="A3" s="18"/>
      <c r="B3" s="101" t="s">
        <v>117</v>
      </c>
      <c r="C3" s="102"/>
      <c r="D3" s="102"/>
      <c r="E3" s="102"/>
      <c r="F3" s="102"/>
      <c r="G3" s="102"/>
      <c r="H3" s="102"/>
      <c r="I3" s="102"/>
      <c r="J3" s="102"/>
      <c r="K3" s="102"/>
      <c r="L3" s="102"/>
      <c r="M3" s="102"/>
      <c r="N3" s="102"/>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22" t="s">
        <v>96</v>
      </c>
      <c r="D5" s="64"/>
      <c r="E5" s="108" t="s">
        <v>99</v>
      </c>
      <c r="F5" s="109"/>
      <c r="G5" s="66"/>
      <c r="H5" s="144" t="s">
        <v>100</v>
      </c>
      <c r="I5" s="145"/>
      <c r="J5" s="66"/>
      <c r="K5" s="125" t="s">
        <v>101</v>
      </c>
      <c r="L5" s="126"/>
      <c r="M5" s="64"/>
      <c r="N5" s="122" t="s">
        <v>102</v>
      </c>
      <c r="O5" s="67"/>
      <c r="P5" s="14"/>
      <c r="Q5" s="9"/>
      <c r="R5" s="116"/>
      <c r="S5" s="116"/>
      <c r="T5" s="116"/>
      <c r="U5" s="116"/>
      <c r="V5" s="116"/>
      <c r="W5" s="116"/>
      <c r="X5" s="116"/>
      <c r="Y5" s="117"/>
    </row>
    <row r="6" spans="1:17" ht="30" customHeight="1">
      <c r="A6" s="53"/>
      <c r="B6" s="54"/>
      <c r="C6" s="123"/>
      <c r="D6" s="65"/>
      <c r="E6" s="110"/>
      <c r="F6" s="111"/>
      <c r="G6" s="69"/>
      <c r="H6" s="146"/>
      <c r="I6" s="147"/>
      <c r="J6" s="69"/>
      <c r="K6" s="127"/>
      <c r="L6" s="128"/>
      <c r="M6" s="81" t="s">
        <v>0</v>
      </c>
      <c r="N6" s="123"/>
      <c r="O6" s="67"/>
      <c r="P6" s="21"/>
      <c r="Q6" s="9"/>
    </row>
    <row r="7" spans="1:17" ht="14.25" customHeight="1">
      <c r="A7" s="53"/>
      <c r="B7" s="54"/>
      <c r="C7" s="130"/>
      <c r="D7" s="65"/>
      <c r="E7" s="48" t="s">
        <v>97</v>
      </c>
      <c r="F7" s="48" t="s">
        <v>98</v>
      </c>
      <c r="G7" s="69"/>
      <c r="H7" s="49" t="s">
        <v>97</v>
      </c>
      <c r="I7" s="49" t="s">
        <v>98</v>
      </c>
      <c r="J7" s="69"/>
      <c r="K7" s="83" t="s">
        <v>97</v>
      </c>
      <c r="L7" s="84" t="s">
        <v>98</v>
      </c>
      <c r="M7" s="71"/>
      <c r="N7" s="124"/>
      <c r="O7" s="67"/>
      <c r="P7" s="21"/>
      <c r="Q7" s="9"/>
    </row>
    <row r="8" spans="1:18" ht="15">
      <c r="A8" s="53"/>
      <c r="B8" s="34" t="s">
        <v>104</v>
      </c>
      <c r="C8" s="85"/>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105</v>
      </c>
      <c r="C9" s="86"/>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106</v>
      </c>
      <c r="C10" s="86"/>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107</v>
      </c>
      <c r="C11" s="87"/>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108</v>
      </c>
      <c r="C12" s="85"/>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109</v>
      </c>
      <c r="C13" s="87"/>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22" t="s">
        <v>103</v>
      </c>
      <c r="O15" s="74"/>
      <c r="P15" s="15"/>
      <c r="Q15" s="9"/>
    </row>
    <row r="16" spans="1:17" ht="18" customHeight="1">
      <c r="A16" s="53"/>
      <c r="B16" s="70" t="s">
        <v>110</v>
      </c>
      <c r="C16" s="54"/>
      <c r="D16" s="68"/>
      <c r="E16" s="68"/>
      <c r="F16" s="68"/>
      <c r="G16" s="69"/>
      <c r="H16" s="54"/>
      <c r="I16" s="54"/>
      <c r="J16" s="69"/>
      <c r="K16" s="54"/>
      <c r="L16" s="54"/>
      <c r="M16" s="71"/>
      <c r="N16" s="123"/>
      <c r="O16" s="74"/>
      <c r="P16" s="21"/>
      <c r="Q16" s="9"/>
    </row>
    <row r="17" spans="1:17" ht="18" customHeight="1">
      <c r="A17" s="53"/>
      <c r="B17" s="121" t="s">
        <v>111</v>
      </c>
      <c r="C17" s="121"/>
      <c r="D17" s="121"/>
      <c r="E17" s="121"/>
      <c r="F17" s="121"/>
      <c r="G17" s="121"/>
      <c r="H17" s="121"/>
      <c r="I17" s="121"/>
      <c r="J17" s="121"/>
      <c r="K17" s="121"/>
      <c r="L17" s="121"/>
      <c r="M17" s="72"/>
      <c r="N17" s="124"/>
      <c r="O17" s="74"/>
      <c r="P17" s="21"/>
      <c r="Q17" s="9"/>
    </row>
    <row r="18" spans="1:17" ht="18" customHeight="1">
      <c r="A18" s="53"/>
      <c r="B18" s="118" t="s">
        <v>112</v>
      </c>
      <c r="C18" s="118"/>
      <c r="D18" s="118"/>
      <c r="E18" s="118"/>
      <c r="F18" s="118"/>
      <c r="G18" s="118"/>
      <c r="H18" s="118"/>
      <c r="I18" s="118"/>
      <c r="J18" s="118"/>
      <c r="K18" s="118"/>
      <c r="L18" s="118"/>
      <c r="M18" s="72"/>
      <c r="N18" s="50" t="str">
        <f>IF(OR(SQRT(SUMSQ(N8:N13))=0,M14&gt;1440)," ",ROUND(N19,1))</f>
        <v> </v>
      </c>
      <c r="O18" s="74"/>
      <c r="P18" s="12"/>
      <c r="Q18" s="9"/>
    </row>
    <row r="19" spans="1:17" ht="18" customHeight="1">
      <c r="A19" s="53"/>
      <c r="B19" s="118" t="s">
        <v>113</v>
      </c>
      <c r="C19" s="118"/>
      <c r="D19" s="118"/>
      <c r="E19" s="118"/>
      <c r="F19" s="118"/>
      <c r="G19" s="118"/>
      <c r="H19" s="118"/>
      <c r="I19" s="73"/>
      <c r="J19" s="73"/>
      <c r="K19" s="73"/>
      <c r="L19" s="73"/>
      <c r="M19" s="71"/>
      <c r="N19" s="69" t="str">
        <f>IF(OR(SQRT(SUMSQ(N8:N13))=0,M14&gt;1440)," ",SQRT(SUMSQ(N8:N13)))</f>
        <v> </v>
      </c>
      <c r="O19" s="75"/>
      <c r="P19" s="13" t="str">
        <f>IF(OR(SUM(P8:P13)&lt;=0,N18=" ")," ",SUM(P8:P13))</f>
        <v> </v>
      </c>
      <c r="Q19" s="9"/>
    </row>
    <row r="20" spans="1:17" ht="18" customHeight="1">
      <c r="A20" s="53"/>
      <c r="B20" s="118" t="s">
        <v>114</v>
      </c>
      <c r="C20" s="118"/>
      <c r="D20" s="118"/>
      <c r="E20" s="118"/>
      <c r="F20" s="118"/>
      <c r="G20" s="118"/>
      <c r="H20" s="118"/>
      <c r="I20" s="119" t="str">
        <f>IF(N18=" "," ",IF(N18&lt;=2.5,"Nincs szükség intézkedésre.",IF(AND(N18&gt;2.5,N18&lt;=5),"Intézkedésekre van szükség.",IF(N18&gt;5,"Csökkenteni kell az expozíciós időt."," "))))</f>
        <v> </v>
      </c>
      <c r="J20" s="120"/>
      <c r="K20" s="120"/>
      <c r="L20" s="120"/>
      <c r="M20" s="120"/>
      <c r="N20" s="120"/>
      <c r="O20" s="74"/>
      <c r="P20" s="9"/>
      <c r="Q20" s="9"/>
    </row>
    <row r="21" spans="1:17" ht="20.25" customHeight="1">
      <c r="A21" s="76"/>
      <c r="B21" s="68"/>
      <c r="C21" s="77"/>
      <c r="D21" s="77"/>
      <c r="E21" s="77"/>
      <c r="F21" s="54"/>
      <c r="G21" s="54"/>
      <c r="H21" s="54"/>
      <c r="I21" s="120"/>
      <c r="J21" s="120"/>
      <c r="K21" s="120"/>
      <c r="L21" s="120"/>
      <c r="M21" s="120"/>
      <c r="N21" s="120"/>
      <c r="O21" s="74"/>
      <c r="P21" s="9"/>
      <c r="Q21" s="9"/>
    </row>
    <row r="22" spans="1:17" ht="18">
      <c r="A22" s="76"/>
      <c r="B22" s="103" t="s">
        <v>115</v>
      </c>
      <c r="C22" s="104"/>
      <c r="D22" s="104"/>
      <c r="E22" s="104"/>
      <c r="F22" s="104"/>
      <c r="G22" s="104"/>
      <c r="H22" s="104"/>
      <c r="I22" s="78"/>
      <c r="J22" s="78"/>
      <c r="K22" s="78"/>
      <c r="L22" s="78"/>
      <c r="M22" s="78"/>
      <c r="N22" s="78"/>
      <c r="O22" s="74"/>
      <c r="P22" s="9"/>
      <c r="Q22" s="9"/>
    </row>
    <row r="23" spans="1:17" ht="131.25" customHeight="1">
      <c r="A23" s="79"/>
      <c r="B23" s="105" t="s">
        <v>116</v>
      </c>
      <c r="C23" s="105"/>
      <c r="D23" s="105"/>
      <c r="E23" s="105"/>
      <c r="F23" s="105"/>
      <c r="G23" s="105"/>
      <c r="H23" s="105"/>
      <c r="I23" s="105"/>
      <c r="J23" s="105"/>
      <c r="K23" s="105"/>
      <c r="L23" s="105"/>
      <c r="M23" s="105"/>
      <c r="N23" s="105"/>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"Nincs szükség intézkedésre."</formula>
    </cfRule>
    <cfRule type="cellIs" priority="13" dxfId="183" operator="equal" stopIfTrue="1">
      <formula>"Intézkedésekre van szükség."</formula>
    </cfRule>
    <cfRule type="cellIs" priority="14" dxfId="184" operator="equal" stopIfTrue="1">
      <formula>"Csökkenteni kell az expozíciós időt."</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Vibration exposure calculator</dc:title>
  <dc:subject/>
  <dc:creator>Chris Nelson</dc:creator>
  <cp:keywords/>
  <dc:description>Calculates daily vibration exposure value, A(8), from up to six pairs of vibration magnitude and duration values.</dc:description>
  <cp:lastModifiedBy>Schneider, Sascha</cp:lastModifiedBy>
  <cp:lastPrinted>2013-10-17T13:51:43Z</cp:lastPrinted>
  <dcterms:created xsi:type="dcterms:W3CDTF">2002-01-28T15:29:11Z</dcterms:created>
  <dcterms:modified xsi:type="dcterms:W3CDTF">2015-02-03T10:13:58Z</dcterms:modified>
  <cp:category/>
  <cp:version/>
  <cp:contentType/>
  <cp:contentStatus/>
</cp:coreProperties>
</file>